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30130 - Štefánikova 259-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'230130 - Štefánikova 259-...'!$C$98:$K$801</definedName>
    <definedName name="_xlnm.Print_Area" localSheetId="1">'230130 - Štefánikova 259-...'!$C$4:$J$37,'230130 - Štefánikova 259-...'!$C$43:$J$82,'230130 - Štefánikova 259-...'!$C$88:$K$801</definedName>
    <definedName name="_xlnm.Print_Titles" localSheetId="1">'230130 - Štefánikova 259-...'!$98:$98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801"/>
  <c r="BH801"/>
  <c r="BG801"/>
  <c r="BE801"/>
  <c r="T801"/>
  <c r="T800"/>
  <c r="R801"/>
  <c r="R800"/>
  <c r="P801"/>
  <c r="P800"/>
  <c r="BI798"/>
  <c r="BH798"/>
  <c r="BG798"/>
  <c r="BE798"/>
  <c r="T798"/>
  <c r="T797"/>
  <c r="T796"/>
  <c r="R798"/>
  <c r="R797"/>
  <c r="R796"/>
  <c r="P798"/>
  <c r="P797"/>
  <c r="P796"/>
  <c r="BI794"/>
  <c r="BH794"/>
  <c r="BG794"/>
  <c r="BE794"/>
  <c r="T794"/>
  <c r="R794"/>
  <c r="P794"/>
  <c r="BI792"/>
  <c r="BH792"/>
  <c r="BG792"/>
  <c r="BE792"/>
  <c r="T792"/>
  <c r="R792"/>
  <c r="P792"/>
  <c r="BI789"/>
  <c r="BH789"/>
  <c r="BG789"/>
  <c r="BE789"/>
  <c r="T789"/>
  <c r="R789"/>
  <c r="P789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9"/>
  <c r="BH779"/>
  <c r="BG779"/>
  <c r="BE779"/>
  <c r="T779"/>
  <c r="R779"/>
  <c r="P779"/>
  <c r="BI777"/>
  <c r="BH777"/>
  <c r="BG777"/>
  <c r="BE777"/>
  <c r="T777"/>
  <c r="R777"/>
  <c r="P777"/>
  <c r="BI758"/>
  <c r="BH758"/>
  <c r="BG758"/>
  <c r="BE758"/>
  <c r="T758"/>
  <c r="R758"/>
  <c r="P758"/>
  <c r="BI755"/>
  <c r="BH755"/>
  <c r="BG755"/>
  <c r="BE755"/>
  <c r="T755"/>
  <c r="R755"/>
  <c r="P755"/>
  <c r="BI753"/>
  <c r="BH753"/>
  <c r="BG753"/>
  <c r="BE753"/>
  <c r="T753"/>
  <c r="R753"/>
  <c r="P753"/>
  <c r="BI751"/>
  <c r="BH751"/>
  <c r="BG751"/>
  <c r="BE751"/>
  <c r="T751"/>
  <c r="R751"/>
  <c r="P751"/>
  <c r="BI749"/>
  <c r="BH749"/>
  <c r="BG749"/>
  <c r="BE749"/>
  <c r="T749"/>
  <c r="R749"/>
  <c r="P749"/>
  <c r="BI747"/>
  <c r="BH747"/>
  <c r="BG747"/>
  <c r="BE747"/>
  <c r="T747"/>
  <c r="R747"/>
  <c r="P747"/>
  <c r="BI745"/>
  <c r="BH745"/>
  <c r="BG745"/>
  <c r="BE745"/>
  <c r="T745"/>
  <c r="R745"/>
  <c r="P745"/>
  <c r="BI743"/>
  <c r="BH743"/>
  <c r="BG743"/>
  <c r="BE743"/>
  <c r="T743"/>
  <c r="R743"/>
  <c r="P743"/>
  <c r="BI741"/>
  <c r="BH741"/>
  <c r="BG741"/>
  <c r="BE741"/>
  <c r="T741"/>
  <c r="R741"/>
  <c r="P741"/>
  <c r="BI739"/>
  <c r="BH739"/>
  <c r="BG739"/>
  <c r="BE739"/>
  <c r="T739"/>
  <c r="R739"/>
  <c r="P739"/>
  <c r="BI737"/>
  <c r="BH737"/>
  <c r="BG737"/>
  <c r="BE737"/>
  <c r="T737"/>
  <c r="R737"/>
  <c r="P737"/>
  <c r="BI734"/>
  <c r="BH734"/>
  <c r="BG734"/>
  <c r="BE734"/>
  <c r="T734"/>
  <c r="R734"/>
  <c r="P734"/>
  <c r="BI732"/>
  <c r="BH732"/>
  <c r="BG732"/>
  <c r="BE732"/>
  <c r="T732"/>
  <c r="R732"/>
  <c r="P732"/>
  <c r="BI729"/>
  <c r="BH729"/>
  <c r="BG729"/>
  <c r="BE729"/>
  <c r="T729"/>
  <c r="R729"/>
  <c r="P729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1"/>
  <c r="BH721"/>
  <c r="BG721"/>
  <c r="BE721"/>
  <c r="T721"/>
  <c r="R721"/>
  <c r="P721"/>
  <c r="BI719"/>
  <c r="BH719"/>
  <c r="BG719"/>
  <c r="BE719"/>
  <c r="T719"/>
  <c r="R719"/>
  <c r="P719"/>
  <c r="BI716"/>
  <c r="BH716"/>
  <c r="BG716"/>
  <c r="BE716"/>
  <c r="T716"/>
  <c r="R716"/>
  <c r="P716"/>
  <c r="BI715"/>
  <c r="BH715"/>
  <c r="BG715"/>
  <c r="BE715"/>
  <c r="T715"/>
  <c r="R715"/>
  <c r="P715"/>
  <c r="BI712"/>
  <c r="BH712"/>
  <c r="BG712"/>
  <c r="BE712"/>
  <c r="T712"/>
  <c r="R712"/>
  <c r="P712"/>
  <c r="BI709"/>
  <c r="BH709"/>
  <c r="BG709"/>
  <c r="BE709"/>
  <c r="T709"/>
  <c r="R709"/>
  <c r="P709"/>
  <c r="BI706"/>
  <c r="BH706"/>
  <c r="BG706"/>
  <c r="BE706"/>
  <c r="T706"/>
  <c r="R706"/>
  <c r="P706"/>
  <c r="BI703"/>
  <c r="BH703"/>
  <c r="BG703"/>
  <c r="BE703"/>
  <c r="T703"/>
  <c r="R703"/>
  <c r="P703"/>
  <c r="BI701"/>
  <c r="BH701"/>
  <c r="BG701"/>
  <c r="BE701"/>
  <c r="T701"/>
  <c r="R701"/>
  <c r="P701"/>
  <c r="BI699"/>
  <c r="BH699"/>
  <c r="BG699"/>
  <c r="BE699"/>
  <c r="T699"/>
  <c r="R699"/>
  <c r="P699"/>
  <c r="BI696"/>
  <c r="BH696"/>
  <c r="BG696"/>
  <c r="BE696"/>
  <c r="T696"/>
  <c r="R696"/>
  <c r="P696"/>
  <c r="BI694"/>
  <c r="BH694"/>
  <c r="BG694"/>
  <c r="BE694"/>
  <c r="T694"/>
  <c r="R694"/>
  <c r="P694"/>
  <c r="BI685"/>
  <c r="BH685"/>
  <c r="BG685"/>
  <c r="BE685"/>
  <c r="T685"/>
  <c r="R685"/>
  <c r="P685"/>
  <c r="BI676"/>
  <c r="BH676"/>
  <c r="BG676"/>
  <c r="BE676"/>
  <c r="T676"/>
  <c r="R676"/>
  <c r="P676"/>
  <c r="BI673"/>
  <c r="BH673"/>
  <c r="BG673"/>
  <c r="BE673"/>
  <c r="T673"/>
  <c r="R673"/>
  <c r="P673"/>
  <c r="BI668"/>
  <c r="BH668"/>
  <c r="BG668"/>
  <c r="BE668"/>
  <c r="T668"/>
  <c r="R668"/>
  <c r="P668"/>
  <c r="BI665"/>
  <c r="BH665"/>
  <c r="BG665"/>
  <c r="BE665"/>
  <c r="T665"/>
  <c r="R665"/>
  <c r="P665"/>
  <c r="BI659"/>
  <c r="BH659"/>
  <c r="BG659"/>
  <c r="BE659"/>
  <c r="T659"/>
  <c r="R659"/>
  <c r="P659"/>
  <c r="BI650"/>
  <c r="BH650"/>
  <c r="BG650"/>
  <c r="BE650"/>
  <c r="T650"/>
  <c r="R650"/>
  <c r="P650"/>
  <c r="BI648"/>
  <c r="BH648"/>
  <c r="BG648"/>
  <c r="BE648"/>
  <c r="T648"/>
  <c r="R648"/>
  <c r="P648"/>
  <c r="BI646"/>
  <c r="BH646"/>
  <c r="BG646"/>
  <c r="BE646"/>
  <c r="T646"/>
  <c r="R646"/>
  <c r="P646"/>
  <c r="BI637"/>
  <c r="BH637"/>
  <c r="BG637"/>
  <c r="BE637"/>
  <c r="T637"/>
  <c r="R637"/>
  <c r="P637"/>
  <c r="BI628"/>
  <c r="BH628"/>
  <c r="BG628"/>
  <c r="BE628"/>
  <c r="T628"/>
  <c r="R628"/>
  <c r="P628"/>
  <c r="BI626"/>
  <c r="BH626"/>
  <c r="BG626"/>
  <c r="BE626"/>
  <c r="T626"/>
  <c r="R626"/>
  <c r="P626"/>
  <c r="BI617"/>
  <c r="BH617"/>
  <c r="BG617"/>
  <c r="BE617"/>
  <c r="T617"/>
  <c r="R617"/>
  <c r="P617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5"/>
  <c r="BH605"/>
  <c r="BG605"/>
  <c r="BE605"/>
  <c r="T605"/>
  <c r="R605"/>
  <c r="P605"/>
  <c r="BI598"/>
  <c r="BH598"/>
  <c r="BG598"/>
  <c r="BE598"/>
  <c r="T598"/>
  <c r="R598"/>
  <c r="P598"/>
  <c r="BI596"/>
  <c r="BH596"/>
  <c r="BG596"/>
  <c r="BE596"/>
  <c r="T596"/>
  <c r="R596"/>
  <c r="P596"/>
  <c r="BI592"/>
  <c r="BH592"/>
  <c r="BG592"/>
  <c r="BE592"/>
  <c r="T592"/>
  <c r="R592"/>
  <c r="P592"/>
  <c r="BI589"/>
  <c r="BH589"/>
  <c r="BG589"/>
  <c r="BE589"/>
  <c r="T589"/>
  <c r="R589"/>
  <c r="P589"/>
  <c r="BI586"/>
  <c r="BH586"/>
  <c r="BG586"/>
  <c r="BE586"/>
  <c r="T586"/>
  <c r="R586"/>
  <c r="P586"/>
  <c r="BI584"/>
  <c r="BH584"/>
  <c r="BG584"/>
  <c r="BE584"/>
  <c r="T584"/>
  <c r="R584"/>
  <c r="P584"/>
  <c r="BI582"/>
  <c r="BH582"/>
  <c r="BG582"/>
  <c r="BE582"/>
  <c r="T582"/>
  <c r="R582"/>
  <c r="P582"/>
  <c r="BI579"/>
  <c r="BH579"/>
  <c r="BG579"/>
  <c r="BE579"/>
  <c r="T579"/>
  <c r="R579"/>
  <c r="P579"/>
  <c r="BI577"/>
  <c r="BH577"/>
  <c r="BG577"/>
  <c r="BE577"/>
  <c r="T577"/>
  <c r="R577"/>
  <c r="P577"/>
  <c r="BI566"/>
  <c r="BH566"/>
  <c r="BG566"/>
  <c r="BE566"/>
  <c r="T566"/>
  <c r="R566"/>
  <c r="P566"/>
  <c r="BI561"/>
  <c r="BH561"/>
  <c r="BG561"/>
  <c r="BE561"/>
  <c r="T561"/>
  <c r="R561"/>
  <c r="P561"/>
  <c r="BI559"/>
  <c r="BH559"/>
  <c r="BG559"/>
  <c r="BE559"/>
  <c r="T559"/>
  <c r="R559"/>
  <c r="P559"/>
  <c r="BI552"/>
  <c r="BH552"/>
  <c r="BG552"/>
  <c r="BE552"/>
  <c r="T552"/>
  <c r="R552"/>
  <c r="P552"/>
  <c r="BI549"/>
  <c r="BH549"/>
  <c r="BG549"/>
  <c r="BE549"/>
  <c r="T549"/>
  <c r="R549"/>
  <c r="P549"/>
  <c r="BI547"/>
  <c r="BH547"/>
  <c r="BG547"/>
  <c r="BE547"/>
  <c r="T547"/>
  <c r="R547"/>
  <c r="P547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5"/>
  <c r="BH535"/>
  <c r="BG535"/>
  <c r="BE535"/>
  <c r="T535"/>
  <c r="R535"/>
  <c r="P535"/>
  <c r="BI533"/>
  <c r="BH533"/>
  <c r="BG533"/>
  <c r="BE533"/>
  <c r="T533"/>
  <c r="R533"/>
  <c r="P533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6"/>
  <c r="BH516"/>
  <c r="BG516"/>
  <c r="BE516"/>
  <c r="T516"/>
  <c r="R516"/>
  <c r="P516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8"/>
  <c r="BH508"/>
  <c r="BG508"/>
  <c r="BE508"/>
  <c r="T508"/>
  <c r="R508"/>
  <c r="P508"/>
  <c r="BI506"/>
  <c r="BH506"/>
  <c r="BG506"/>
  <c r="BE506"/>
  <c r="T506"/>
  <c r="R506"/>
  <c r="P506"/>
  <c r="BI503"/>
  <c r="BH503"/>
  <c r="BG503"/>
  <c r="BE503"/>
  <c r="T503"/>
  <c r="R503"/>
  <c r="P503"/>
  <c r="BI501"/>
  <c r="BH501"/>
  <c r="BG501"/>
  <c r="BE501"/>
  <c r="T501"/>
  <c r="R501"/>
  <c r="P501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84"/>
  <c r="BH484"/>
  <c r="BG484"/>
  <c r="BE484"/>
  <c r="T484"/>
  <c r="R484"/>
  <c r="P484"/>
  <c r="BI481"/>
  <c r="BH481"/>
  <c r="BG481"/>
  <c r="BE481"/>
  <c r="T481"/>
  <c r="R481"/>
  <c r="P481"/>
  <c r="BI480"/>
  <c r="BH480"/>
  <c r="BG480"/>
  <c r="BE480"/>
  <c r="T480"/>
  <c r="R480"/>
  <c r="P480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6"/>
  <c r="BH466"/>
  <c r="BG466"/>
  <c r="BE466"/>
  <c r="T466"/>
  <c r="R466"/>
  <c r="P466"/>
  <c r="BI463"/>
  <c r="BH463"/>
  <c r="BG463"/>
  <c r="BE463"/>
  <c r="T463"/>
  <c r="R463"/>
  <c r="P463"/>
  <c r="BI459"/>
  <c r="BH459"/>
  <c r="BG459"/>
  <c r="BE459"/>
  <c r="T459"/>
  <c r="R459"/>
  <c r="P459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7"/>
  <c r="BH427"/>
  <c r="BG427"/>
  <c r="BE427"/>
  <c r="T427"/>
  <c r="R427"/>
  <c r="P427"/>
  <c r="BI422"/>
  <c r="BH422"/>
  <c r="BG422"/>
  <c r="BE422"/>
  <c r="T422"/>
  <c r="R422"/>
  <c r="P422"/>
  <c r="BI418"/>
  <c r="BH418"/>
  <c r="BG418"/>
  <c r="BE418"/>
  <c r="T418"/>
  <c r="R418"/>
  <c r="P418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7"/>
  <c r="BH407"/>
  <c r="BG407"/>
  <c r="BE407"/>
  <c r="T407"/>
  <c r="R407"/>
  <c r="P407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2"/>
  <c r="BH392"/>
  <c r="BG392"/>
  <c r="BE392"/>
  <c r="T392"/>
  <c r="R392"/>
  <c r="P392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33"/>
  <c r="BH333"/>
  <c r="BG333"/>
  <c r="BE333"/>
  <c r="T333"/>
  <c r="R333"/>
  <c r="P333"/>
  <c r="BI330"/>
  <c r="BH330"/>
  <c r="BG330"/>
  <c r="BE330"/>
  <c r="T330"/>
  <c r="R330"/>
  <c r="P330"/>
  <c r="BI327"/>
  <c r="BH327"/>
  <c r="BG327"/>
  <c r="BE327"/>
  <c r="T327"/>
  <c r="R327"/>
  <c r="P327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6"/>
  <c r="BH316"/>
  <c r="BG316"/>
  <c r="BE316"/>
  <c r="T316"/>
  <c r="R316"/>
  <c r="P316"/>
  <c r="BI311"/>
  <c r="BH311"/>
  <c r="BG311"/>
  <c r="BE311"/>
  <c r="T311"/>
  <c r="R311"/>
  <c r="P311"/>
  <c r="BI307"/>
  <c r="BH307"/>
  <c r="BG307"/>
  <c r="BE307"/>
  <c r="T307"/>
  <c r="R307"/>
  <c r="P307"/>
  <c r="BI302"/>
  <c r="BH302"/>
  <c r="BG302"/>
  <c r="BE302"/>
  <c r="T302"/>
  <c r="R302"/>
  <c r="P302"/>
  <c r="BI301"/>
  <c r="BH301"/>
  <c r="BG301"/>
  <c r="BE301"/>
  <c r="T301"/>
  <c r="R301"/>
  <c r="P301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2"/>
  <c r="BH282"/>
  <c r="BG282"/>
  <c r="BE282"/>
  <c r="T282"/>
  <c r="R282"/>
  <c r="P282"/>
  <c r="BI280"/>
  <c r="BH280"/>
  <c r="BG280"/>
  <c r="BE280"/>
  <c r="T280"/>
  <c r="R280"/>
  <c r="P280"/>
  <c r="BI275"/>
  <c r="BH275"/>
  <c r="BG275"/>
  <c r="BE275"/>
  <c r="T275"/>
  <c r="R275"/>
  <c r="P275"/>
  <c r="BI268"/>
  <c r="BH268"/>
  <c r="BG268"/>
  <c r="BE268"/>
  <c r="T268"/>
  <c r="R268"/>
  <c r="P268"/>
  <c r="BI261"/>
  <c r="BH261"/>
  <c r="BG261"/>
  <c r="BE261"/>
  <c r="T261"/>
  <c r="R261"/>
  <c r="P261"/>
  <c r="BI257"/>
  <c r="BH257"/>
  <c r="BG257"/>
  <c r="BE257"/>
  <c r="T257"/>
  <c r="T256"/>
  <c r="R257"/>
  <c r="R256"/>
  <c r="P257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23"/>
  <c r="BH223"/>
  <c r="BG223"/>
  <c r="BE223"/>
  <c r="T223"/>
  <c r="R223"/>
  <c r="P223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3"/>
  <c r="BH203"/>
  <c r="BG203"/>
  <c r="BE203"/>
  <c r="T203"/>
  <c r="R203"/>
  <c r="P203"/>
  <c r="BI201"/>
  <c r="BH201"/>
  <c r="BG201"/>
  <c r="BE201"/>
  <c r="T201"/>
  <c r="R201"/>
  <c r="P201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64"/>
  <c r="BH164"/>
  <c r="BG164"/>
  <c r="BE164"/>
  <c r="T164"/>
  <c r="R164"/>
  <c r="P164"/>
  <c r="BI153"/>
  <c r="BH153"/>
  <c r="BG153"/>
  <c r="BE153"/>
  <c r="T153"/>
  <c r="R153"/>
  <c r="P153"/>
  <c r="BI151"/>
  <c r="BH151"/>
  <c r="BG151"/>
  <c r="BE151"/>
  <c r="T151"/>
  <c r="R151"/>
  <c r="P151"/>
  <c r="BI142"/>
  <c r="BH142"/>
  <c r="BG142"/>
  <c r="BE142"/>
  <c r="T142"/>
  <c r="R142"/>
  <c r="P142"/>
  <c r="BI140"/>
  <c r="BH140"/>
  <c r="BG140"/>
  <c r="BE140"/>
  <c r="T140"/>
  <c r="R140"/>
  <c r="P140"/>
  <c r="BI136"/>
  <c r="BH136"/>
  <c r="BG136"/>
  <c r="BE136"/>
  <c r="T136"/>
  <c r="R136"/>
  <c r="P136"/>
  <c r="BI119"/>
  <c r="BH119"/>
  <c r="BG119"/>
  <c r="BE119"/>
  <c r="T119"/>
  <c r="R119"/>
  <c r="P119"/>
  <c r="BI102"/>
  <c r="BH102"/>
  <c r="BG102"/>
  <c r="BE102"/>
  <c r="T102"/>
  <c r="R102"/>
  <c r="P102"/>
  <c r="J96"/>
  <c r="F95"/>
  <c r="F93"/>
  <c r="E91"/>
  <c r="J51"/>
  <c r="F50"/>
  <c r="F48"/>
  <c r="E46"/>
  <c r="J19"/>
  <c r="E19"/>
  <c r="J50"/>
  <c r="J18"/>
  <c r="J16"/>
  <c r="E16"/>
  <c r="F51"/>
  <c r="J15"/>
  <c r="J10"/>
  <c r="J93"/>
  <c i="1" r="L50"/>
  <c r="AM50"/>
  <c r="AM49"/>
  <c r="L49"/>
  <c r="AM47"/>
  <c r="L47"/>
  <c r="L45"/>
  <c r="L44"/>
  <c i="2" r="BK751"/>
  <c r="BK648"/>
  <c r="BK552"/>
  <c r="J523"/>
  <c r="J435"/>
  <c r="J342"/>
  <c r="J280"/>
  <c r="J245"/>
  <c r="J739"/>
  <c r="J725"/>
  <c r="J650"/>
  <c r="BK518"/>
  <c r="BK466"/>
  <c r="J399"/>
  <c r="J368"/>
  <c r="J316"/>
  <c r="BK749"/>
  <c r="BK596"/>
  <c r="BK546"/>
  <c r="J476"/>
  <c r="BK401"/>
  <c r="BK298"/>
  <c r="J203"/>
  <c r="BK779"/>
  <c r="J727"/>
  <c r="BK646"/>
  <c r="BK577"/>
  <c r="J508"/>
  <c r="J471"/>
  <c r="BK392"/>
  <c r="J362"/>
  <c r="BK324"/>
  <c r="BK248"/>
  <c r="J716"/>
  <c r="J612"/>
  <c r="J522"/>
  <c r="BK473"/>
  <c r="J436"/>
  <c r="J367"/>
  <c r="J324"/>
  <c r="BK208"/>
  <c r="BK743"/>
  <c r="J694"/>
  <c r="BK628"/>
  <c r="J552"/>
  <c r="J484"/>
  <c r="J438"/>
  <c r="BK381"/>
  <c r="BK362"/>
  <c r="BK330"/>
  <c r="BK282"/>
  <c r="BK753"/>
  <c r="BK706"/>
  <c r="J533"/>
  <c r="BK503"/>
  <c r="J427"/>
  <c r="BK370"/>
  <c r="J298"/>
  <c r="BK102"/>
  <c r="J794"/>
  <c r="J721"/>
  <c r="J628"/>
  <c r="BK531"/>
  <c r="BK459"/>
  <c r="BK397"/>
  <c r="BK356"/>
  <c r="BK311"/>
  <c r="BK245"/>
  <c r="J741"/>
  <c r="BK612"/>
  <c r="J530"/>
  <c r="BK384"/>
  <c r="J360"/>
  <c r="J285"/>
  <c r="J201"/>
  <c r="BK737"/>
  <c r="J525"/>
  <c r="BK510"/>
  <c r="J456"/>
  <c r="J407"/>
  <c r="BK373"/>
  <c r="BK201"/>
  <c r="BK701"/>
  <c r="J648"/>
  <c r="BK589"/>
  <c r="BK512"/>
  <c r="BK410"/>
  <c r="J335"/>
  <c r="BK280"/>
  <c r="J188"/>
  <c i="1" r="AS54"/>
  <c i="2" r="BK739"/>
  <c r="BK716"/>
  <c r="J598"/>
  <c r="J546"/>
  <c r="BK477"/>
  <c r="J453"/>
  <c r="J422"/>
  <c r="BK367"/>
  <c r="J301"/>
  <c r="BK212"/>
  <c r="BK715"/>
  <c r="BK529"/>
  <c r="J480"/>
  <c r="J444"/>
  <c r="BK427"/>
  <c r="BK287"/>
  <c r="J164"/>
  <c r="J732"/>
  <c r="J685"/>
  <c r="BK608"/>
  <c r="BK544"/>
  <c r="BK508"/>
  <c r="BK443"/>
  <c r="BK413"/>
  <c r="BK371"/>
  <c r="J339"/>
  <c r="J212"/>
  <c r="BK747"/>
  <c r="J610"/>
  <c r="BK520"/>
  <c r="J469"/>
  <c r="J383"/>
  <c r="J311"/>
  <c r="BK801"/>
  <c r="J779"/>
  <c r="J706"/>
  <c r="BK538"/>
  <c r="BK491"/>
  <c r="J443"/>
  <c r="BK387"/>
  <c r="J330"/>
  <c r="BK285"/>
  <c r="BK164"/>
  <c r="BK755"/>
  <c r="BK561"/>
  <c r="BK456"/>
  <c r="BK380"/>
  <c r="J346"/>
  <c r="J261"/>
  <c r="BK203"/>
  <c r="J747"/>
  <c r="J582"/>
  <c r="BK530"/>
  <c r="BK514"/>
  <c r="J481"/>
  <c r="BK418"/>
  <c r="J381"/>
  <c r="J140"/>
  <c r="BK741"/>
  <c r="BK673"/>
  <c r="BK598"/>
  <c r="J577"/>
  <c r="J497"/>
  <c r="J348"/>
  <c r="J296"/>
  <c r="BK261"/>
  <c r="J184"/>
  <c r="J792"/>
  <c r="BK721"/>
  <c r="BK617"/>
  <c r="J579"/>
  <c r="BK525"/>
  <c r="J499"/>
  <c r="BK476"/>
  <c r="BK444"/>
  <c r="J405"/>
  <c r="J370"/>
  <c r="J268"/>
  <c r="J751"/>
  <c r="BK659"/>
  <c r="BK540"/>
  <c r="BK506"/>
  <c r="BK446"/>
  <c r="J412"/>
  <c r="BK350"/>
  <c r="BK257"/>
  <c r="J712"/>
  <c r="J673"/>
  <c r="J584"/>
  <c r="J520"/>
  <c r="J506"/>
  <c r="BK435"/>
  <c r="BK386"/>
  <c r="BK335"/>
  <c r="BK254"/>
  <c r="J783"/>
  <c r="BK725"/>
  <c r="J605"/>
  <c r="BK501"/>
  <c r="J401"/>
  <c r="J302"/>
  <c r="BK153"/>
  <c r="J798"/>
  <c r="J709"/>
  <c r="BK542"/>
  <c r="BK493"/>
  <c r="J454"/>
  <c r="BK360"/>
  <c r="BK320"/>
  <c r="BK301"/>
  <c r="BK223"/>
  <c r="BK151"/>
  <c r="J781"/>
  <c r="J592"/>
  <c r="BK526"/>
  <c r="BK471"/>
  <c r="J397"/>
  <c r="BK296"/>
  <c r="J248"/>
  <c r="J102"/>
  <c r="BK719"/>
  <c r="J646"/>
  <c r="BK499"/>
  <c r="BK450"/>
  <c r="BK389"/>
  <c r="BK352"/>
  <c r="BK188"/>
  <c r="BK745"/>
  <c r="J544"/>
  <c r="J494"/>
  <c r="BK378"/>
  <c r="BK307"/>
  <c r="BK293"/>
  <c r="J252"/>
  <c r="J142"/>
  <c r="J777"/>
  <c r="BK712"/>
  <c r="BK586"/>
  <c r="BK516"/>
  <c r="J478"/>
  <c r="J463"/>
  <c r="J431"/>
  <c r="J388"/>
  <c r="J352"/>
  <c r="J186"/>
  <c r="J699"/>
  <c r="BK535"/>
  <c r="J493"/>
  <c r="J440"/>
  <c r="BK394"/>
  <c r="J344"/>
  <c r="J223"/>
  <c r="J758"/>
  <c r="J719"/>
  <c r="J665"/>
  <c r="J535"/>
  <c r="J466"/>
  <c r="BK437"/>
  <c r="BK407"/>
  <c r="J373"/>
  <c r="BK333"/>
  <c r="BK140"/>
  <c r="BK709"/>
  <c r="BK614"/>
  <c r="J529"/>
  <c r="BK494"/>
  <c r="J389"/>
  <c r="BK327"/>
  <c r="J243"/>
  <c r="J801"/>
  <c r="BK777"/>
  <c r="BK685"/>
  <c r="J617"/>
  <c r="BK533"/>
  <c r="BK478"/>
  <c r="J441"/>
  <c r="J375"/>
  <c r="BK348"/>
  <c r="BK268"/>
  <c r="J214"/>
  <c r="J785"/>
  <c r="J701"/>
  <c r="J542"/>
  <c r="J510"/>
  <c r="J413"/>
  <c r="J282"/>
  <c r="BK210"/>
  <c r="BK758"/>
  <c r="J729"/>
  <c r="J676"/>
  <c r="BK547"/>
  <c r="BK480"/>
  <c r="BK440"/>
  <c r="J386"/>
  <c r="BK346"/>
  <c r="BK184"/>
  <c r="J743"/>
  <c r="BK605"/>
  <c r="J514"/>
  <c r="J477"/>
  <c r="J418"/>
  <c r="J561"/>
  <c r="BK449"/>
  <c r="BK388"/>
  <c r="J289"/>
  <c r="BK727"/>
  <c r="BK610"/>
  <c r="BK536"/>
  <c r="J446"/>
  <c r="BK412"/>
  <c r="BK377"/>
  <c r="BK344"/>
  <c r="J293"/>
  <c r="BK792"/>
  <c r="BK696"/>
  <c r="BK559"/>
  <c r="J449"/>
  <c r="BK365"/>
  <c r="BK142"/>
  <c r="J737"/>
  <c r="J549"/>
  <c r="BK481"/>
  <c r="BK322"/>
  <c r="BK252"/>
  <c r="BK783"/>
  <c r="BK582"/>
  <c r="BK497"/>
  <c r="BK453"/>
  <c r="J287"/>
  <c r="J119"/>
  <c r="J734"/>
  <c r="BK668"/>
  <c r="J540"/>
  <c r="BK422"/>
  <c r="J384"/>
  <c r="J354"/>
  <c r="BK136"/>
  <c r="BK789"/>
  <c r="BK734"/>
  <c r="J659"/>
  <c r="BK513"/>
  <c r="BK339"/>
  <c r="BK289"/>
  <c r="BK250"/>
  <c r="J136"/>
  <c r="BK785"/>
  <c r="BK729"/>
  <c r="J637"/>
  <c r="J596"/>
  <c r="J538"/>
  <c r="J491"/>
  <c r="J468"/>
  <c r="BK436"/>
  <c r="BK403"/>
  <c r="BK354"/>
  <c r="BK275"/>
  <c r="BK787"/>
  <c r="BK694"/>
  <c r="J559"/>
  <c r="J516"/>
  <c r="J459"/>
  <c r="J437"/>
  <c r="BK383"/>
  <c r="BK347"/>
  <c r="BK243"/>
  <c r="J753"/>
  <c r="J703"/>
  <c r="J586"/>
  <c r="J511"/>
  <c r="BK454"/>
  <c r="BK431"/>
  <c r="J378"/>
  <c r="J358"/>
  <c r="J320"/>
  <c r="J275"/>
  <c r="BK794"/>
  <c r="J745"/>
  <c r="BK626"/>
  <c r="J531"/>
  <c r="J387"/>
  <c r="J322"/>
  <c r="J210"/>
  <c r="J755"/>
  <c r="BK665"/>
  <c r="BK592"/>
  <c r="BK523"/>
  <c r="BK447"/>
  <c r="J392"/>
  <c r="J350"/>
  <c r="BK302"/>
  <c r="J257"/>
  <c r="J208"/>
  <c r="J715"/>
  <c r="BK579"/>
  <c r="J528"/>
  <c r="BK484"/>
  <c r="J363"/>
  <c r="J307"/>
  <c r="J254"/>
  <c r="J789"/>
  <c r="BK699"/>
  <c r="BK584"/>
  <c r="BK511"/>
  <c r="BK468"/>
  <c r="J403"/>
  <c r="J371"/>
  <c r="J327"/>
  <c r="BK119"/>
  <c r="J608"/>
  <c r="J589"/>
  <c r="J503"/>
  <c r="J447"/>
  <c r="BK368"/>
  <c r="BK650"/>
  <c r="BK399"/>
  <c r="J347"/>
  <c r="BK181"/>
  <c r="J614"/>
  <c r="J526"/>
  <c r="J501"/>
  <c r="J450"/>
  <c r="BK433"/>
  <c r="J380"/>
  <c r="J333"/>
  <c r="BK214"/>
  <c r="J749"/>
  <c r="J668"/>
  <c r="BK566"/>
  <c r="J512"/>
  <c r="BK469"/>
  <c r="J433"/>
  <c r="J394"/>
  <c r="J365"/>
  <c r="BK295"/>
  <c r="J153"/>
  <c r="BK781"/>
  <c r="BK676"/>
  <c r="J566"/>
  <c r="J513"/>
  <c r="BK438"/>
  <c r="BK363"/>
  <c r="J295"/>
  <c r="BK798"/>
  <c r="J723"/>
  <c r="BK637"/>
  <c r="BK528"/>
  <c r="J473"/>
  <c r="BK405"/>
  <c r="BK358"/>
  <c r="BK316"/>
  <c r="J250"/>
  <c r="J181"/>
  <c r="BK723"/>
  <c r="BK549"/>
  <c r="J518"/>
  <c r="BK463"/>
  <c r="BK375"/>
  <c r="J151"/>
  <c r="BK732"/>
  <c r="J696"/>
  <c r="J626"/>
  <c r="J536"/>
  <c r="BK522"/>
  <c r="J410"/>
  <c r="J377"/>
  <c r="BK342"/>
  <c r="BK186"/>
  <c r="J787"/>
  <c r="BK703"/>
  <c r="J547"/>
  <c r="BK441"/>
  <c r="J356"/>
  <c l="1" r="T101"/>
  <c r="T242"/>
  <c r="P260"/>
  <c r="BK300"/>
  <c r="J300"/>
  <c r="J64"/>
  <c r="T409"/>
  <c r="T496"/>
  <c r="BK101"/>
  <c r="BK242"/>
  <c r="J242"/>
  <c r="J59"/>
  <c r="T284"/>
  <c r="P300"/>
  <c r="R409"/>
  <c r="BK475"/>
  <c r="J475"/>
  <c r="J70"/>
  <c r="BK483"/>
  <c r="J483"/>
  <c r="J71"/>
  <c r="R483"/>
  <c r="R551"/>
  <c r="P591"/>
  <c r="P711"/>
  <c r="R101"/>
  <c r="BK260"/>
  <c r="BK341"/>
  <c r="J341"/>
  <c r="J65"/>
  <c r="P409"/>
  <c r="P496"/>
  <c r="P616"/>
  <c r="R711"/>
  <c r="T163"/>
  <c r="T260"/>
  <c r="R300"/>
  <c r="BK409"/>
  <c r="J409"/>
  <c r="J68"/>
  <c r="T458"/>
  <c r="R475"/>
  <c r="T483"/>
  <c r="T551"/>
  <c r="R591"/>
  <c r="BK711"/>
  <c r="J711"/>
  <c r="J77"/>
  <c r="P757"/>
  <c r="P163"/>
  <c r="P284"/>
  <c r="P341"/>
  <c r="R391"/>
  <c r="R396"/>
  <c r="R458"/>
  <c r="T475"/>
  <c r="BK551"/>
  <c r="J551"/>
  <c r="J73"/>
  <c r="BK616"/>
  <c r="J616"/>
  <c r="J75"/>
  <c r="BK675"/>
  <c r="J675"/>
  <c r="J76"/>
  <c r="BK757"/>
  <c r="J757"/>
  <c r="J78"/>
  <c r="P101"/>
  <c r="R242"/>
  <c r="R284"/>
  <c r="T341"/>
  <c r="P391"/>
  <c r="P396"/>
  <c r="P458"/>
  <c r="P475"/>
  <c r="P483"/>
  <c r="P551"/>
  <c r="R616"/>
  <c r="R675"/>
  <c r="T757"/>
  <c r="BK163"/>
  <c r="J163"/>
  <c r="J58"/>
  <c r="P242"/>
  <c r="R260"/>
  <c r="R341"/>
  <c r="BK396"/>
  <c r="J396"/>
  <c r="J67"/>
  <c r="BK458"/>
  <c r="J458"/>
  <c r="J69"/>
  <c r="R496"/>
  <c r="T616"/>
  <c r="T675"/>
  <c r="T711"/>
  <c r="R163"/>
  <c r="BK284"/>
  <c r="J284"/>
  <c r="J63"/>
  <c r="T300"/>
  <c r="BK391"/>
  <c r="J391"/>
  <c r="J66"/>
  <c r="T391"/>
  <c r="T396"/>
  <c r="BK496"/>
  <c r="J496"/>
  <c r="J72"/>
  <c r="BK591"/>
  <c r="J591"/>
  <c r="J74"/>
  <c r="T591"/>
  <c r="P675"/>
  <c r="R757"/>
  <c r="BK800"/>
  <c r="J800"/>
  <c r="J81"/>
  <c r="BK256"/>
  <c r="J256"/>
  <c r="J60"/>
  <c r="BK797"/>
  <c r="J797"/>
  <c r="J80"/>
  <c r="BF140"/>
  <c r="BF210"/>
  <c r="BF295"/>
  <c r="BF296"/>
  <c r="BF298"/>
  <c r="BF342"/>
  <c r="BF380"/>
  <c r="BF388"/>
  <c r="BF394"/>
  <c r="BF407"/>
  <c r="BF418"/>
  <c r="BF436"/>
  <c r="BF444"/>
  <c r="BF497"/>
  <c r="BF499"/>
  <c r="BF503"/>
  <c r="BF508"/>
  <c r="BF511"/>
  <c r="BF529"/>
  <c r="BF559"/>
  <c r="BF566"/>
  <c r="BF610"/>
  <c r="BF646"/>
  <c r="BF673"/>
  <c r="BF741"/>
  <c r="BF747"/>
  <c r="BF787"/>
  <c r="BF794"/>
  <c r="BF798"/>
  <c r="BF801"/>
  <c r="BF119"/>
  <c r="BF181"/>
  <c r="BF184"/>
  <c r="BF248"/>
  <c r="BF254"/>
  <c r="BF344"/>
  <c r="BF346"/>
  <c r="BF348"/>
  <c r="BF377"/>
  <c r="BF433"/>
  <c r="BF454"/>
  <c r="BF476"/>
  <c r="BF478"/>
  <c r="BF481"/>
  <c r="BF526"/>
  <c r="BF540"/>
  <c r="BF552"/>
  <c r="BF579"/>
  <c r="BF589"/>
  <c r="BF596"/>
  <c r="BF648"/>
  <c r="BF659"/>
  <c r="BF685"/>
  <c r="BF719"/>
  <c r="BF739"/>
  <c r="BF789"/>
  <c r="J48"/>
  <c r="F96"/>
  <c r="BF186"/>
  <c r="BF201"/>
  <c r="BF208"/>
  <c r="BF287"/>
  <c r="BF324"/>
  <c r="BF347"/>
  <c r="BF370"/>
  <c r="BF387"/>
  <c r="BF401"/>
  <c r="BF403"/>
  <c r="BF427"/>
  <c r="BF493"/>
  <c r="BF494"/>
  <c r="BF513"/>
  <c r="BF516"/>
  <c r="BF522"/>
  <c r="BF523"/>
  <c r="BF525"/>
  <c r="BF598"/>
  <c r="BF617"/>
  <c r="BF729"/>
  <c r="BF737"/>
  <c r="BF745"/>
  <c r="BF777"/>
  <c r="BF785"/>
  <c r="BF151"/>
  <c r="BF188"/>
  <c r="BF261"/>
  <c r="BF268"/>
  <c r="BF293"/>
  <c r="BF302"/>
  <c r="BF307"/>
  <c r="BF316"/>
  <c r="BF327"/>
  <c r="BF352"/>
  <c r="BF354"/>
  <c r="BF358"/>
  <c r="BF368"/>
  <c r="BF371"/>
  <c r="BF375"/>
  <c r="BF381"/>
  <c r="BF386"/>
  <c r="BF397"/>
  <c r="BF399"/>
  <c r="BF422"/>
  <c r="BF431"/>
  <c r="BF466"/>
  <c r="BF468"/>
  <c r="BF471"/>
  <c r="BF536"/>
  <c r="BF544"/>
  <c r="BF546"/>
  <c r="BF547"/>
  <c r="BF582"/>
  <c r="BF605"/>
  <c r="BF628"/>
  <c r="BF637"/>
  <c r="BF650"/>
  <c r="BF701"/>
  <c r="BF706"/>
  <c r="BF723"/>
  <c r="BF732"/>
  <c r="BF753"/>
  <c r="BF781"/>
  <c r="BF783"/>
  <c r="BF136"/>
  <c r="BF142"/>
  <c r="BF257"/>
  <c r="BF280"/>
  <c r="BF301"/>
  <c r="BF311"/>
  <c r="BF339"/>
  <c r="BF360"/>
  <c r="BF363"/>
  <c r="BF378"/>
  <c r="BF383"/>
  <c r="BF410"/>
  <c r="BF413"/>
  <c r="BF440"/>
  <c r="BF473"/>
  <c r="BF510"/>
  <c r="BF518"/>
  <c r="BF542"/>
  <c r="BF668"/>
  <c r="BF694"/>
  <c r="BF699"/>
  <c r="BF703"/>
  <c r="BF709"/>
  <c r="BF734"/>
  <c r="J95"/>
  <c r="BF102"/>
  <c r="BF245"/>
  <c r="BF350"/>
  <c r="BF373"/>
  <c r="BF384"/>
  <c r="BF405"/>
  <c r="BF450"/>
  <c r="BF456"/>
  <c r="BF484"/>
  <c r="BF530"/>
  <c r="BF531"/>
  <c r="BF584"/>
  <c r="BF586"/>
  <c r="BF592"/>
  <c r="BF612"/>
  <c r="BF712"/>
  <c r="BF716"/>
  <c r="BF725"/>
  <c r="BF727"/>
  <c r="BF751"/>
  <c r="BF755"/>
  <c r="BF758"/>
  <c r="BF203"/>
  <c r="BF212"/>
  <c r="BF223"/>
  <c r="BF243"/>
  <c r="BF250"/>
  <c r="BF252"/>
  <c r="BF275"/>
  <c r="BF282"/>
  <c r="BF285"/>
  <c r="BF289"/>
  <c r="BF320"/>
  <c r="BF322"/>
  <c r="BF333"/>
  <c r="BF356"/>
  <c r="BF362"/>
  <c r="BF365"/>
  <c r="BF392"/>
  <c r="BF412"/>
  <c r="BF435"/>
  <c r="BF441"/>
  <c r="BF443"/>
  <c r="BF446"/>
  <c r="BF447"/>
  <c r="BF453"/>
  <c r="BF463"/>
  <c r="BF491"/>
  <c r="BF501"/>
  <c r="BF506"/>
  <c r="BF512"/>
  <c r="BF520"/>
  <c r="BF528"/>
  <c r="BF533"/>
  <c r="BF549"/>
  <c r="BF561"/>
  <c r="BF608"/>
  <c r="BF614"/>
  <c r="BF715"/>
  <c r="BF721"/>
  <c r="BF779"/>
  <c r="BF153"/>
  <c r="BF164"/>
  <c r="BF214"/>
  <c r="BF330"/>
  <c r="BF335"/>
  <c r="BF367"/>
  <c r="BF389"/>
  <c r="BF437"/>
  <c r="BF438"/>
  <c r="BF449"/>
  <c r="BF459"/>
  <c r="BF469"/>
  <c r="BF477"/>
  <c r="BF480"/>
  <c r="BF514"/>
  <c r="BF535"/>
  <c r="BF538"/>
  <c r="BF577"/>
  <c r="BF626"/>
  <c r="BF665"/>
  <c r="BF676"/>
  <c r="BF696"/>
  <c r="BF743"/>
  <c r="BF749"/>
  <c r="BF792"/>
  <c r="F34"/>
  <c i="1" r="BC55"/>
  <c r="BC54"/>
  <c r="W32"/>
  <c i="2" r="F35"/>
  <c i="1" r="BD55"/>
  <c r="BD54"/>
  <c r="W33"/>
  <c i="2" r="F31"/>
  <c i="1" r="AZ55"/>
  <c r="AZ54"/>
  <c r="W29"/>
  <c i="2" r="J31"/>
  <c i="1" r="AV55"/>
  <c i="2" r="F33"/>
  <c i="1" r="BB55"/>
  <c r="BB54"/>
  <c r="AX54"/>
  <c i="2" l="1" r="BK259"/>
  <c r="J259"/>
  <c r="J61"/>
  <c r="P100"/>
  <c r="R259"/>
  <c r="BK100"/>
  <c r="J100"/>
  <c r="J56"/>
  <c r="P259"/>
  <c r="T259"/>
  <c r="R100"/>
  <c r="R99"/>
  <c r="T100"/>
  <c r="T99"/>
  <c r="J101"/>
  <c r="J57"/>
  <c r="J260"/>
  <c r="J62"/>
  <c r="BK796"/>
  <c r="J796"/>
  <c r="J79"/>
  <c i="1" r="AY54"/>
  <c r="W31"/>
  <c i="2" r="F32"/>
  <c i="1" r="BA55"/>
  <c r="BA54"/>
  <c r="W30"/>
  <c r="AV54"/>
  <c r="AK29"/>
  <c i="2" r="J32"/>
  <c i="1" r="AW55"/>
  <c r="AT55"/>
  <c i="2" l="1" r="P99"/>
  <c i="1" r="AU55"/>
  <c i="2" r="BK99"/>
  <c r="J99"/>
  <c r="J55"/>
  <c i="1" r="AU54"/>
  <c r="AW54"/>
  <c r="AK30"/>
  <c i="2" l="1" r="J28"/>
  <c i="1" r="AG55"/>
  <c r="AG54"/>
  <c r="AK26"/>
  <c r="AK35"/>
  <c r="AT54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<sst xmlns="http://schemas.openxmlformats.org/spreadsheetml/2006/main">
  <si>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</si>
  <si>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</si>
  <si>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</si>
  <si>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</si>
  <si>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</si>
  <si>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{bd3e2672-184a-46c5-9009-bb0629cdd2d4}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</si>
  <si>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</si>
  <si>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</si>
  <si>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</si>
  <si>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</si>
  <si>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</si>
  <si>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</si>
  <si>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</si>
  <si>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</si>
  <si>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230130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</si>
  <si>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</si>
  <si>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</si>
  <si>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Štefánikova 259/51, Byt 259/25</t>
  </si>
  <si>
    <t>KSO:</t>
  </si>
  <si>
    <t/>
  </si>
  <si>
    <t>CC-CZ:</t>
  </si>
  <si>
    <t>Místo:</t>
  </si>
  <si>
    <t>Praha</t>
  </si>
  <si>
    <t>Datum:</t>
  </si>
  <si>
    <t>13. 2. 2023</t>
  </si>
  <si>
    <t>Zadavatel:</t>
  </si>
  <si>
    <t>IČ:</t>
  </si>
  <si>
    <t>Městká část Praha 5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</si>
  <si>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</si>
  <si>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</si>
  <si>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</si>
  <si>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</si>
  <si>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</si>
  <si>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</si>
  <si>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</si>
  <si>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</si>
  <si>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</si>
  <si>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</si>
  <si>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</si>
  <si>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</si>
  <si>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</si>
  <si>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</si>
  <si>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</si>
  <si>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</si>
  <si>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</si>
  <si>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</si>
  <si>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</si>
  <si>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</si>
  <si>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</si>
  <si>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</si>
  <si>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</si>
  <si>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</si>
  <si>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</si>
  <si>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</si>
  <si>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</si>
  <si>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</si>
  <si>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</si>
  <si>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</si>
  <si>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</si>
  <si>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</si>
  <si>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</si>
  <si>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</si>
  <si>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</si>
  <si>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</si>
  <si>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</si>
  <si>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</si>
  <si>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</si>
  <si>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</si>
  <si>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</si>
  <si>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</si>
  <si>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</si>
  <si>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</si>
  <si>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</si>
  <si>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</si>
  <si>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</si>
  <si>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</si>
  <si>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</si>
  <si>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</si>
  <si>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</si>
  <si>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</si>
  <si>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</si>
  <si>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</si>
  <si>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</si>
  <si>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</si>
  <si>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</si>
  <si>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</si>
  <si>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</si>
  <si>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</si>
  <si>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</si>
  <si>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</si>
  <si>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</si>
  <si>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</si>
  <si>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</si>
  <si>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</si>
  <si>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</si>
  <si>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</si>
  <si>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</si>
  <si>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</si>
  <si>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</si>
  <si>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</si>
  <si>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</si>
  <si>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</si>
  <si>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</si>
  <si>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</si>
  <si>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</si>
  <si>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</si>
  <si>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</si>
  <si>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</si>
  <si>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</si>
  <si>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</si>
  <si>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</si>
  <si>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</si>
  <si>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</si>
  <si>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</si>
  <si>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</si>
  <si>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</si>
  <si>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</si>
  <si>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</si>
  <si>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</si>
  <si>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</si>
  <si>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</si>
  <si>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</si>
  <si>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</si>
  <si>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</si>
  <si>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</si>
  <si>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</si>
  <si>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</si>
  <si>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</si>
  <si>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</si>
  <si>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</si>
  <si>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penetrace disperzní nanášená ručně stropů</t>
  </si>
  <si>
    <t>m2</t>
  </si>
  <si>
    <t>CS ÚRS 2023 01</t>
  </si>
  <si>
    <t>4</t>
  </si>
  <si>
    <t>2</t>
  </si>
  <si>
    <t>1719493704</t>
  </si>
  <si>
    <t>Online PSC</t>
  </si>
  <si>
    <t>https://podminky.urs.cz/item/CS_URS_2023_01/611131121</t>
  </si>
  <si>
    <t>VV</t>
  </si>
  <si>
    <t>1,09*1,09+4,38*1,91+1,17*1,09" Chodba</t>
  </si>
  <si>
    <t>Mezisoučet</t>
  </si>
  <si>
    <t>3</t>
  </si>
  <si>
    <t>2,02*1,94+0,3*0,45+0,7*0,14" Kuchyň</t>
  </si>
  <si>
    <t>1,5*0,8" Spíž</t>
  </si>
  <si>
    <t>3,59*6,17-2,1*0,37-1,5*0,23" Obývací pokoj</t>
  </si>
  <si>
    <t>2,27*1,87" Koupelna</t>
  </si>
  <si>
    <t>4,15*3,46-0,3*0,33-1,3*0,3" Pokoj</t>
  </si>
  <si>
    <t>0,81*1,5-0,4*0,18" WC</t>
  </si>
  <si>
    <t>Součet</t>
  </si>
  <si>
    <t>612131121</t>
  </si>
  <si>
    <t>Podkladní a spojovací vrstva vnitřních omítaných ploch penetrace disperzní nanášená ručně stěn</t>
  </si>
  <si>
    <t>631044214</t>
  </si>
  <si>
    <t>https://podminky.urs.cz/item/CS_URS_2023_01/612131121</t>
  </si>
  <si>
    <t>(5,47*2+3*2)*2,93-1,68*2-1,47*2-1,26-1,8" Chodba</t>
  </si>
  <si>
    <t>(2,16*2+2,24*2)*2,93-1,47-(2,24+2,16+0,85+0,6)*1,5" Kuchyň</t>
  </si>
  <si>
    <t>(0,8*2+1,5+2-0,97)*2,93" Spíž</t>
  </si>
  <si>
    <t>(2,27+1+0,7+0,93*2)*0,66+(0,7+2,27+1,35)*1,16" Koupelna</t>
  </si>
  <si>
    <t>(6,17*2+3,59*2)*2,93-1,68-3,04*2" Obývací pokoj</t>
  </si>
  <si>
    <t>(4,15*2+3,46*2)*2,93-1,68-2,14*2" Pokoj</t>
  </si>
  <si>
    <t>(1,5*2+0,81*2)*1,16-0,6*0,6" WC</t>
  </si>
  <si>
    <t>612135101</t>
  </si>
  <si>
    <t>Hrubá výplň rýh maltou jakékoli šířky rýhy ve stěnách</t>
  </si>
  <si>
    <t>-1175949429</t>
  </si>
  <si>
    <t>https://podminky.urs.cz/item/CS_URS_2023_01/612135101</t>
  </si>
  <si>
    <t>53*0,07+65*0,03+30*0,03</t>
  </si>
  <si>
    <t>612311131</t>
  </si>
  <si>
    <t>Potažení vnitřních ploch vápenným štukem tloušťky do 3 mm svislých konstrukcí stěn</t>
  </si>
  <si>
    <t>-75571906</t>
  </si>
  <si>
    <t>https://podminky.urs.cz/item/CS_URS_2023_01/612311131</t>
  </si>
  <si>
    <t>5</t>
  </si>
  <si>
    <t>612321121</t>
  </si>
  <si>
    <t>Omítka vápenocementová vnitřních ploch nanášená ručně jednovrstvá, tloušťky do 10 mm hladká svislých konstrukcí stěn</t>
  </si>
  <si>
    <t>259598299</t>
  </si>
  <si>
    <t>https://podminky.urs.cz/item/CS_URS_2023_01/612321121</t>
  </si>
  <si>
    <t>(1,94+0,6+2,16+0,3+0,7)*1,5" Kuchyň</t>
  </si>
  <si>
    <t>(2,27*2+2,05*2+0,93*2)*2-1,4" Koupelna</t>
  </si>
  <si>
    <t>(1,5*2+0,81*2)*1,5-1,2" WC</t>
  </si>
  <si>
    <t>612321191</t>
  </si>
  <si>
    <t>Omítka vápenocementová vnitřních ploch nanášená ručně Příplatek k cenám za každých dalších i započatých 5 mm tloušťky omítky přes 10 mm stěn</t>
  </si>
  <si>
    <t>-1138184845</t>
  </si>
  <si>
    <t>https://podminky.urs.cz/item/CS_URS_2023_01/612321191</t>
  </si>
  <si>
    <t>7</t>
  </si>
  <si>
    <t>619995001</t>
  </si>
  <si>
    <t>Začištění omítek (s dodáním hmot) kolem oken, dveří, podlah, obkladů apod.</t>
  </si>
  <si>
    <t>m</t>
  </si>
  <si>
    <t>105097385</t>
  </si>
  <si>
    <t>https://podminky.urs.cz/item/CS_URS_2023_01/619995001</t>
  </si>
  <si>
    <t>1,94*2+0,6*2+2,16*2+0,3*2+0,7*2" Kuchyň - začištění okolo obkladů</t>
  </si>
  <si>
    <t>2,27*2+2,05*2+0,93*2-1,4" Koupelna - začištění okolo obkladů</t>
  </si>
  <si>
    <t>1,5*2+0,81*2-1,2" WC - začištění okolo obkladů</t>
  </si>
  <si>
    <t>4+6+8+14*2,1+0,8*4+0,7*4+0,6*2+0,9+0,62*8+0,955*4+1,8*4" začištění okolo oken a zárubní</t>
  </si>
  <si>
    <t>9</t>
  </si>
  <si>
    <t>Ostatní konstrukce a práce, bourání</t>
  </si>
  <si>
    <t>8</t>
  </si>
  <si>
    <t>949101111</t>
  </si>
  <si>
    <t>Lešení pomocné pracovní pro objekty pozemních staveb pro zatížení do 150 kg/m2, o výšce lešeňové podlahy do 1,9 m</t>
  </si>
  <si>
    <t>752858320</t>
  </si>
  <si>
    <t>https://podminky.urs.cz/item/CS_URS_2023_01/949101111</t>
  </si>
  <si>
    <t>952901108</t>
  </si>
  <si>
    <t>Čištění budov při provádění oprav a udržovacích prací oken dvojitých nebo zdvojených omytím, plochy do přes 2,5 m2</t>
  </si>
  <si>
    <t>-668292188</t>
  </si>
  <si>
    <t>https://podminky.urs.cz/item/CS_URS_2023_01/952901108</t>
  </si>
  <si>
    <t>2,14*2+3,04*2+(1,8*0,62)*2+(0,95*0,62)*2</t>
  </si>
  <si>
    <t>10</t>
  </si>
  <si>
    <t>952901114</t>
  </si>
  <si>
    <t>Vyčištění budov nebo objektů před předáním do užívání budov bytové nebo občanské výstavby, světlé výšky podlaží přes 4 m</t>
  </si>
  <si>
    <t>-286858622</t>
  </si>
  <si>
    <t>https://podminky.urs.cz/item/CS_URS_2023_01/952901114</t>
  </si>
  <si>
    <t>11</t>
  </si>
  <si>
    <t>952902031</t>
  </si>
  <si>
    <t>Čištění budov při provádění oprav a udržovacích prací podlah hladkých omytím</t>
  </si>
  <si>
    <t>-279810380</t>
  </si>
  <si>
    <t>https://podminky.urs.cz/item/CS_URS_2023_01/952902031</t>
  </si>
  <si>
    <t>12</t>
  </si>
  <si>
    <t>965046111</t>
  </si>
  <si>
    <t>Broušení stávajících betonových podlah úběr do 3 mm</t>
  </si>
  <si>
    <t>947405046</t>
  </si>
  <si>
    <t>https://podminky.urs.cz/item/CS_URS_2023_01/965046111</t>
  </si>
  <si>
    <t>13</t>
  </si>
  <si>
    <t>965046119</t>
  </si>
  <si>
    <t>Broušení stávajících betonových podlah Příplatek k ceně za každý další 1 mm úběru</t>
  </si>
  <si>
    <t>-1086786678</t>
  </si>
  <si>
    <t>https://podminky.urs.cz/item/CS_URS_2023_01/965046119</t>
  </si>
  <si>
    <t>14</t>
  </si>
  <si>
    <t>974031132</t>
  </si>
  <si>
    <t>Vysekání rýh ve zdivu cihelném na maltu vápennou nebo vápenocementovou do hl. 50 mm a šířky do 70 mm</t>
  </si>
  <si>
    <t>292734568</t>
  </si>
  <si>
    <t>https://podminky.urs.cz/item/CS_URS_2023_01/974031132</t>
  </si>
  <si>
    <t>15" kanalizační potrubí do DN 50</t>
  </si>
  <si>
    <t>25" vodovodní potrubí</t>
  </si>
  <si>
    <t>977333121</t>
  </si>
  <si>
    <t>Frézování drážek pro vodiče ve stropech nebo klenbách z cihel včetně omítky, rozměru do 30x30 mm</t>
  </si>
  <si>
    <t>-11260702</t>
  </si>
  <si>
    <t>https://podminky.urs.cz/item/CS_URS_2023_01/977333121</t>
  </si>
  <si>
    <t>16</t>
  </si>
  <si>
    <t>977333122</t>
  </si>
  <si>
    <t>Frézování drážek pro vodiče ve stropech nebo klenbách z cihel včetně omítky, rozměru do 50x50 mm</t>
  </si>
  <si>
    <t>229606291</t>
  </si>
  <si>
    <t>https://podminky.urs.cz/item/CS_URS_2023_01/977333122</t>
  </si>
  <si>
    <t>17</t>
  </si>
  <si>
    <t>977343212</t>
  </si>
  <si>
    <t>Frézování drážek pro vodiče v podlahách z betonu, rozměru do 50x50 mm</t>
  </si>
  <si>
    <t>-1660268633</t>
  </si>
  <si>
    <t>https://podminky.urs.cz/item/CS_URS_2023_01/977343212</t>
  </si>
  <si>
    <t>18</t>
  </si>
  <si>
    <t>978013191</t>
  </si>
  <si>
    <t>Otlučení vápenných nebo vápenocementových omítek vnitřních ploch stěn s vyškrabáním spar, s očištěním zdiva, v rozsahu přes 50 do 100 %</t>
  </si>
  <si>
    <t>-815772681</t>
  </si>
  <si>
    <t>https://podminky.urs.cz/item/CS_URS_2023_01/978013191</t>
  </si>
  <si>
    <t>(2,24+2,16+0,85+0,6)*1,5" Kuchyň</t>
  </si>
  <si>
    <t>(2,27+1+0,7+0,93*2)*2+(0,7+2,27+1,35)*1,5" Koupelna</t>
  </si>
  <si>
    <t>19</t>
  </si>
  <si>
    <t>978035117</t>
  </si>
  <si>
    <t>Odstranění tenkovrstvých omítek nebo štuku tloušťky do 2 mm obroušením, rozsahu přes 50 do 100%</t>
  </si>
  <si>
    <t>690087156</t>
  </si>
  <si>
    <t>https://podminky.urs.cz/item/CS_URS_2023_01/978035117</t>
  </si>
  <si>
    <t>56,467" Stropy</t>
  </si>
  <si>
    <t>997</t>
  </si>
  <si>
    <t>Přesun sutě</t>
  </si>
  <si>
    <t>20</t>
  </si>
  <si>
    <t>997002511</t>
  </si>
  <si>
    <t>Vodorovné přemístění suti a vybouraných hmot bez naložení, se složením a hrubým urovnáním na vzdálenost do 1 km</t>
  </si>
  <si>
    <t>t</t>
  </si>
  <si>
    <t>-768074265</t>
  </si>
  <si>
    <t>https://podminky.urs.cz/item/CS_URS_2023_01/997002511</t>
  </si>
  <si>
    <t>997002519</t>
  </si>
  <si>
    <t>Vodorovné přemístění suti a vybouraných hmot bez naložení, se složením a hrubým urovnáním Příplatek k ceně za každý další i započatý 1 km přes 1 km</t>
  </si>
  <si>
    <t>764736959</t>
  </si>
  <si>
    <t>https://podminky.urs.cz/item/CS_URS_2023_01/997002519</t>
  </si>
  <si>
    <t>7,365*20</t>
  </si>
  <si>
    <t>22</t>
  </si>
  <si>
    <t>997002611</t>
  </si>
  <si>
    <t>Nakládání suti a vybouraných hmot na dopravní prostředek pro vodorovné přemístění</t>
  </si>
  <si>
    <t>1093858588</t>
  </si>
  <si>
    <t>https://podminky.urs.cz/item/CS_URS_2023_01/997002611</t>
  </si>
  <si>
    <t>23</t>
  </si>
  <si>
    <t>997013216</t>
  </si>
  <si>
    <t>Vnitrostaveništní doprava suti a vybouraných hmot vodorovně do 50 m svisle ručně pro budovy a haly výšky přes 18 do 21 m</t>
  </si>
  <si>
    <t>961482459</t>
  </si>
  <si>
    <t>https://podminky.urs.cz/item/CS_URS_2023_01/997013216</t>
  </si>
  <si>
    <t>24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</si>
  <si>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</si>
  <si>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</si>
  <si>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904797137</t>
  </si>
  <si>
    <t>https://podminky.urs.cz/item/CS_URS_2023_01/997013219</t>
  </si>
  <si>
    <t>25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</si>
  <si>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</si>
  <si>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</si>
  <si>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-147905315</t>
  </si>
  <si>
    <t>https://podminky.urs.cz/item/CS_URS_2023_01/997013609</t>
  </si>
  <si>
    <t>998</t>
  </si>
  <si>
    <t>Přesun hmot</t>
  </si>
  <si>
    <t>26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</si>
  <si>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</si>
  <si>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</si>
  <si>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-1023869641</t>
  </si>
  <si>
    <t>https://podminky.urs.cz/item/CS_URS_2023_01/998018003</t>
  </si>
  <si>
    <t>PSV</t>
  </si>
  <si>
    <t>Práce a dodávky PSV</t>
  </si>
  <si>
    <t>711</t>
  </si>
  <si>
    <t>Izolace proti vodě, vlhkosti a plynům</t>
  </si>
  <si>
    <t>27</t>
  </si>
  <si>
    <t>711113117</t>
  </si>
  <si>
    <t>Izolace proti zemní vlhkosti natěradly a tmely za studena na ploše vodorovné V těsnicí stěrkou jednosložkovu na bázi cementu</t>
  </si>
  <si>
    <t>192813136</t>
  </si>
  <si>
    <t>https://podminky.urs.cz/item/CS_URS_2023_01/711113117</t>
  </si>
  <si>
    <t>28</t>
  </si>
  <si>
    <t>711113127</t>
  </si>
  <si>
    <t>Izolace proti zemní vlhkosti natěradly a tmely za studena na ploše svislé S těsnicí stěrkou jednosložkovu na bázi cementu</t>
  </si>
  <si>
    <t>-1912611801</t>
  </si>
  <si>
    <t>https://podminky.urs.cz/item/CS_URS_2023_01/711113127</t>
  </si>
  <si>
    <t>3*2+1*1,5" ve sprchovém koutě a za umyvadlem</t>
  </si>
  <si>
    <t>(1,5*2+0,81*2+2,27*2+2,05*2)*0,15-1" sokl v koupelně a WC 15cm</t>
  </si>
  <si>
    <t>29</t>
  </si>
  <si>
    <t>711199101</t>
  </si>
  <si>
    <t>Provedení izolace proti zemní vlhkosti hydroizolační stěrkou doplňků vodotěsné těsnící pásky pro dilatační a styčné spáry</t>
  </si>
  <si>
    <t>1745041389</t>
  </si>
  <si>
    <t>https://podminky.urs.cz/item/CS_URS_2023_01/711199101</t>
  </si>
  <si>
    <t>4+1,5" sprchový kout a umyvadlo</t>
  </si>
  <si>
    <t>1,5*2+0,81*2+2,27*2+2,05*2" sokl v koupelně a WC 15cm</t>
  </si>
  <si>
    <t>30</t>
  </si>
  <si>
    <t>M</t>
  </si>
  <si>
    <t>28355021</t>
  </si>
  <si>
    <t>páska pružná těsnící hydroizolační š do 100mm</t>
  </si>
  <si>
    <t>32</t>
  </si>
  <si>
    <t>-596704324</t>
  </si>
  <si>
    <t>18,76*1,1</t>
  </si>
  <si>
    <t>31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</si>
  <si>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</si>
  <si>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</si>
  <si>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</si>
  <si>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181667670</t>
  </si>
  <si>
    <t>https://podminky.urs.cz/item/CS_URS_2023_01/998711202</t>
  </si>
  <si>
    <t>721</t>
  </si>
  <si>
    <t>Zdravotechnika - vnitřní kanalizace</t>
  </si>
  <si>
    <t>721174043</t>
  </si>
  <si>
    <t>Potrubí z trub polypropylenových připojovací DN 50</t>
  </si>
  <si>
    <t>906978629</t>
  </si>
  <si>
    <t>https://podminky.urs.cz/item/CS_URS_2023_01/721174043</t>
  </si>
  <si>
    <t>33</t>
  </si>
  <si>
    <t>721174045</t>
  </si>
  <si>
    <t>Potrubí z trub polypropylenových připojovací DN 110</t>
  </si>
  <si>
    <t>1046152002</t>
  </si>
  <si>
    <t>https://podminky.urs.cz/item/CS_URS_2023_01/721174045</t>
  </si>
  <si>
    <t>34</t>
  </si>
  <si>
    <t>721194105</t>
  </si>
  <si>
    <t>Vyměření přípojek na potrubí vyvedení a upevnění odpadních výpustek DN 50</t>
  </si>
  <si>
    <t>kus</t>
  </si>
  <si>
    <t>608084159</t>
  </si>
  <si>
    <t>https://podminky.urs.cz/item/CS_URS_2023_01/721194105</t>
  </si>
  <si>
    <t>35</t>
  </si>
  <si>
    <t>721229111</t>
  </si>
  <si>
    <t>Zápachové uzávěrky montáž zápachových uzávěrek ostatních typů do DN 50</t>
  </si>
  <si>
    <t>570616019</t>
  </si>
  <si>
    <t>https://podminky.urs.cz/item/CS_URS_2023_01/721229111</t>
  </si>
  <si>
    <t>36</t>
  </si>
  <si>
    <t>55161830</t>
  </si>
  <si>
    <t>uzávěrka zápachová pro pračku a myčku podomítková DN 40/50 nerez</t>
  </si>
  <si>
    <t>1639624772</t>
  </si>
  <si>
    <t>37</t>
  </si>
  <si>
    <t>721290111</t>
  </si>
  <si>
    <t>Zkouška těsnosti kanalizace v objektech vodou do DN 125</t>
  </si>
  <si>
    <t>-1845435252</t>
  </si>
  <si>
    <t>https://podminky.urs.cz/item/CS_URS_2023_01/721290111</t>
  </si>
  <si>
    <t>38</t>
  </si>
  <si>
    <t>998721203</t>
  </si>
  <si>
    <t>Přesun hmot pro vnitřní kanalizace stanovený procentní sazbou (%) z ceny vodorovná dopravní vzdálenost do 50 m v objektech výšky přes 12 do 24 m</t>
  </si>
  <si>
    <t>1709855002</t>
  </si>
  <si>
    <t>https://podminky.urs.cz/item/CS_URS_2023_01/998721203</t>
  </si>
  <si>
    <t>722</t>
  </si>
  <si>
    <t>Zdravotechnika - vnitřní vodovod</t>
  </si>
  <si>
    <t>39</t>
  </si>
  <si>
    <t>722130802</t>
  </si>
  <si>
    <t>Demontáž stávajících rozvodů vody a kanalizace vč. likvidace</t>
  </si>
  <si>
    <t>sou</t>
  </si>
  <si>
    <t>2021350916</t>
  </si>
  <si>
    <t>40</t>
  </si>
  <si>
    <t>722176112</t>
  </si>
  <si>
    <t>Montáž potrubí z plastových trub svařovaných polyfuzně D přes 16 do 20 mm</t>
  </si>
  <si>
    <t>877635840</t>
  </si>
  <si>
    <t>https://podminky.urs.cz/item/CS_URS_2023_01/722176112</t>
  </si>
  <si>
    <t>koupelna, WC a kuchyňská linka</t>
  </si>
  <si>
    <t>41</t>
  </si>
  <si>
    <t>28615100</t>
  </si>
  <si>
    <t>trubka tlaková PPR řada PN 10 20x2,2x4000mm</t>
  </si>
  <si>
    <t>-1479072453</t>
  </si>
  <si>
    <t>18*1,1</t>
  </si>
  <si>
    <t>42</t>
  </si>
  <si>
    <t>722176113</t>
  </si>
  <si>
    <t>Montáž potrubí z plastových trub svařovaných polyfuzně D přes 20 do 25 mm</t>
  </si>
  <si>
    <t>2054709597</t>
  </si>
  <si>
    <t>https://podminky.urs.cz/item/CS_URS_2023_01/722176113</t>
  </si>
  <si>
    <t>43</t>
  </si>
  <si>
    <t>28615105</t>
  </si>
  <si>
    <t>trubka tlaková PPR řada PN 10 25x2,3x4000mm</t>
  </si>
  <si>
    <t>-178145992</t>
  </si>
  <si>
    <t>10*1,1</t>
  </si>
  <si>
    <t>44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</si>
  <si>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</si>
  <si>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</si>
  <si>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1842307774</t>
  </si>
  <si>
    <t>https://podminky.urs.cz/item/CS_URS_2023_01/722181211</t>
  </si>
  <si>
    <t>45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</si>
  <si>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</si>
  <si>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</si>
  <si>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-568107328</t>
  </si>
  <si>
    <t>https://podminky.urs.cz/item/CS_URS_2023_01/722181212</t>
  </si>
  <si>
    <t>46</t>
  </si>
  <si>
    <t>722190401</t>
  </si>
  <si>
    <t>Zřízení přípojek na potrubí vyvedení a upevnění výpustek do DN 25</t>
  </si>
  <si>
    <t>-290135429</t>
  </si>
  <si>
    <t>https://podminky.urs.cz/item/CS_URS_2023_01/722190401</t>
  </si>
  <si>
    <t>47</t>
  </si>
  <si>
    <t>722220111</t>
  </si>
  <si>
    <t>Armatury s jedním závitem nástěnky pro výtokový ventil G 1/2"</t>
  </si>
  <si>
    <t>-355223825</t>
  </si>
  <si>
    <t>https://podminky.urs.cz/item/CS_URS_2023_01/722220111</t>
  </si>
  <si>
    <t>48</t>
  </si>
  <si>
    <t>722220121</t>
  </si>
  <si>
    <t>Armatury s jedním závitem nástěnky pro baterii G 1/2"</t>
  </si>
  <si>
    <t>pár</t>
  </si>
  <si>
    <t>-1745941522</t>
  </si>
  <si>
    <t>https://podminky.urs.cz/item/CS_URS_2023_01/722220121</t>
  </si>
  <si>
    <t>49</t>
  </si>
  <si>
    <t>722240123</t>
  </si>
  <si>
    <t>Armatury z plastických hmot kohouty (PPR) kulové DN 25</t>
  </si>
  <si>
    <t>-534289020</t>
  </si>
  <si>
    <t>https://podminky.urs.cz/item/CS_URS_2023_01/722240123</t>
  </si>
  <si>
    <t>50</t>
  </si>
  <si>
    <t>722290234</t>
  </si>
  <si>
    <t>Zkoušky, proplach a desinfekce vodovodního potrubí proplach a desinfekce vodovodního potrubí do DN 80</t>
  </si>
  <si>
    <t>12109846</t>
  </si>
  <si>
    <t>https://podminky.urs.cz/item/CS_URS_2023_01/722290234</t>
  </si>
  <si>
    <t>18+10</t>
  </si>
  <si>
    <t>51</t>
  </si>
  <si>
    <t>998722203</t>
  </si>
  <si>
    <t>Přesun hmot pro vnitřní vodovod stanovený procentní sazbou (%) z ceny vodorovná dopravní vzdálenost do 50 m v objektech výšky přes 12 do 24 m</t>
  </si>
  <si>
    <t>-1460057533</t>
  </si>
  <si>
    <t>https://podminky.urs.cz/item/CS_URS_2023_01/998722203</t>
  </si>
  <si>
    <t>725</t>
  </si>
  <si>
    <t>Zdravotechnika - zařizovací předměty</t>
  </si>
  <si>
    <t>52</t>
  </si>
  <si>
    <t>725110811</t>
  </si>
  <si>
    <t>Demontáž klozetů splachovacích s nádrží nebo tlakovým splachovačem</t>
  </si>
  <si>
    <t>soubor</t>
  </si>
  <si>
    <t>-728676766</t>
  </si>
  <si>
    <t>https://podminky.urs.cz/item/CS_URS_2023_01/725110811</t>
  </si>
  <si>
    <t>53</t>
  </si>
  <si>
    <t>725119122</t>
  </si>
  <si>
    <t>Zařízení záchodů montáž klozetových mís kombi</t>
  </si>
  <si>
    <t>1363961796</t>
  </si>
  <si>
    <t>https://podminky.urs.cz/item/CS_URS_2023_01/725119122</t>
  </si>
  <si>
    <t>54</t>
  </si>
  <si>
    <t>64232071</t>
  </si>
  <si>
    <t>klozet keramický kombinovaný hluboké splachování odpad šikmý bílý 630x400x770mm</t>
  </si>
  <si>
    <t>-348538818</t>
  </si>
  <si>
    <t>55</t>
  </si>
  <si>
    <t>55166827</t>
  </si>
  <si>
    <t>sedátko záchodové plastové bílé</t>
  </si>
  <si>
    <t>-1089658309</t>
  </si>
  <si>
    <t>56</t>
  </si>
  <si>
    <t>725210821</t>
  </si>
  <si>
    <t>Demontáž umyvadel bez výtokových armatur umyvadel</t>
  </si>
  <si>
    <t>274908582</t>
  </si>
  <si>
    <t>https://podminky.urs.cz/item/CS_URS_2023_01/725210821</t>
  </si>
  <si>
    <t>57</t>
  </si>
  <si>
    <t>725211601</t>
  </si>
  <si>
    <t>Umyvadla keramická bílá bez výtokových armatur připevněná na stěnu šrouby bez sloupu nebo krytu na sifon, šířka umyvadla 500 mm</t>
  </si>
  <si>
    <t>638509090</t>
  </si>
  <si>
    <t>https://podminky.urs.cz/item/CS_URS_2023_01/725211601</t>
  </si>
  <si>
    <t>58</t>
  </si>
  <si>
    <t>725240811</t>
  </si>
  <si>
    <t>Demontáž sprchových kabin a vaniček bez výtokových armatur kabin</t>
  </si>
  <si>
    <t>CS ÚRS 2022 02</t>
  </si>
  <si>
    <t>721911825</t>
  </si>
  <si>
    <t>https://podminky.urs.cz/item/CS_URS_2022_02/725240811</t>
  </si>
  <si>
    <t>59</t>
  </si>
  <si>
    <t>725241214</t>
  </si>
  <si>
    <t>Sprchové vaničky z litého polymermramoru čtvercové 1000x1000 mm</t>
  </si>
  <si>
    <t>1502170870</t>
  </si>
  <si>
    <t>https://podminky.urs.cz/item/CS_URS_2023_01/725241214</t>
  </si>
  <si>
    <t>60</t>
  </si>
  <si>
    <t>725244313</t>
  </si>
  <si>
    <t>Sprchové dveře a zástěny zástěny sprchové do niky rámové se skleněnou výplní tl. 4 a 5 mm dveře posuvné jednodílné, na vaničku šířky 1000 mm</t>
  </si>
  <si>
    <t>-1876686019</t>
  </si>
  <si>
    <t>https://podminky.urs.cz/item/CS_URS_2022_02/725244313</t>
  </si>
  <si>
    <t>61</t>
  </si>
  <si>
    <t>725291641</t>
  </si>
  <si>
    <t>Doplňky zařízení koupelen a záchodů nerezové madlo sprchové 750 x 450 mm</t>
  </si>
  <si>
    <t>-1571176975</t>
  </si>
  <si>
    <t>https://podminky.urs.cz/item/CS_URS_2023_01/725291641</t>
  </si>
  <si>
    <t>62</t>
  </si>
  <si>
    <t>725319111</t>
  </si>
  <si>
    <t>Dřezy bez výtokových armatur montáž dřezů ostatních typů</t>
  </si>
  <si>
    <t>-220620864</t>
  </si>
  <si>
    <t>https://podminky.urs.cz/item/CS_URS_2023_01/725319111</t>
  </si>
  <si>
    <t>63</t>
  </si>
  <si>
    <t>55231079</t>
  </si>
  <si>
    <t>dřez nerez s odkládací ploškou vestavný matný 560x480 mm s velkým výtokovým otvorem 3 1/2"</t>
  </si>
  <si>
    <t>-1961328552</t>
  </si>
  <si>
    <t>64</t>
  </si>
  <si>
    <t>725532116</t>
  </si>
  <si>
    <t>Elektrické ohřívače zásobníkové beztlakové přepadové akumulační s pojistným ventilem závěsné svislé objem nádrže (příkon) 100 l (2,0 kW)</t>
  </si>
  <si>
    <t>591492523</t>
  </si>
  <si>
    <t>https://podminky.urs.cz/item/CS_URS_2023_01/725532116</t>
  </si>
  <si>
    <t>65</t>
  </si>
  <si>
    <t>725819202</t>
  </si>
  <si>
    <t>Ventily montáž ventilů ostatních typů nástěnných G 3/4"</t>
  </si>
  <si>
    <t>-1013414290</t>
  </si>
  <si>
    <t>https://podminky.urs.cz/item/CS_URS_2023_01/725819202</t>
  </si>
  <si>
    <t>66</t>
  </si>
  <si>
    <t>55111982</t>
  </si>
  <si>
    <t>ventil rohový pračkový 3/4"</t>
  </si>
  <si>
    <t>216088787</t>
  </si>
  <si>
    <t>67</t>
  </si>
  <si>
    <t>725819401</t>
  </si>
  <si>
    <t>Ventily montáž ventilů ostatních typů rohových s připojovací trubičkou G 1/2"</t>
  </si>
  <si>
    <t>-957102076</t>
  </si>
  <si>
    <t>https://podminky.urs.cz/item/CS_URS_2023_01/725819401</t>
  </si>
  <si>
    <t>68</t>
  </si>
  <si>
    <t>55141001</t>
  </si>
  <si>
    <t>kohout kulový rohový mosazný R 1/2"x3/8"</t>
  </si>
  <si>
    <t>1081159098</t>
  </si>
  <si>
    <t>69</t>
  </si>
  <si>
    <t>725820801</t>
  </si>
  <si>
    <t>Demontáž baterií nástěnných do G 3/4</t>
  </si>
  <si>
    <t>1846224366</t>
  </si>
  <si>
    <t>https://podminky.urs.cz/item/CS_URS_2023_01/725820801</t>
  </si>
  <si>
    <t>70</t>
  </si>
  <si>
    <t>725820802</t>
  </si>
  <si>
    <t>Demontáž baterií stojánkových do 1 otvoru</t>
  </si>
  <si>
    <t>1912446390</t>
  </si>
  <si>
    <t>https://podminky.urs.cz/item/CS_URS_2023_01/725820802</t>
  </si>
  <si>
    <t>71</t>
  </si>
  <si>
    <t>725829111</t>
  </si>
  <si>
    <t>Baterie dřezové montáž ostatních typů stojánkových G 1/2"</t>
  </si>
  <si>
    <t>223717966</t>
  </si>
  <si>
    <t>https://podminky.urs.cz/item/CS_URS_2023_01/725829111</t>
  </si>
  <si>
    <t>72</t>
  </si>
  <si>
    <t>55143181</t>
  </si>
  <si>
    <t>baterie dřezová páková stojánková do 1 otvoru s otáčivým ústím dl ramínka 265mm</t>
  </si>
  <si>
    <t>2014601184</t>
  </si>
  <si>
    <t>73</t>
  </si>
  <si>
    <t>725829131</t>
  </si>
  <si>
    <t>Baterie umyvadlové montáž ostatních typů stojánkových G 1/2"</t>
  </si>
  <si>
    <t>-1796823010</t>
  </si>
  <si>
    <t>https://podminky.urs.cz/item/CS_URS_2023_01/725829131</t>
  </si>
  <si>
    <t>74</t>
  </si>
  <si>
    <t>55145686</t>
  </si>
  <si>
    <t>baterie umyvadlová stojánková páková</t>
  </si>
  <si>
    <t>979733339</t>
  </si>
  <si>
    <t>75</t>
  </si>
  <si>
    <t>725839101</t>
  </si>
  <si>
    <t>Baterie vanové montáž ostatních typů nástěnných nebo stojánkových G 1/2"</t>
  </si>
  <si>
    <t>-816836824</t>
  </si>
  <si>
    <t>https://podminky.urs.cz/item/CS_URS_2023_01/725839101</t>
  </si>
  <si>
    <t>76</t>
  </si>
  <si>
    <t>55144949</t>
  </si>
  <si>
    <t>baterie vanová/sprchová nástěnná páková 150mm chrom</t>
  </si>
  <si>
    <t>1147137223</t>
  </si>
  <si>
    <t>77</t>
  </si>
  <si>
    <t>725869218</t>
  </si>
  <si>
    <t>Zápachové uzávěrky zařizovacích předmětů montáž zápachových uzávěrek dřezových dvoudílných U-sifonů</t>
  </si>
  <si>
    <t>-1840211505</t>
  </si>
  <si>
    <t>https://podminky.urs.cz/item/CS_URS_2023_01/725869218</t>
  </si>
  <si>
    <t>78</t>
  </si>
  <si>
    <t>55161117</t>
  </si>
  <si>
    <t>uzávěrka zápachová dřezová s přípojkou pro myčku a pračku DN 40</t>
  </si>
  <si>
    <t>-87269950</t>
  </si>
  <si>
    <t>79</t>
  </si>
  <si>
    <t>55161314</t>
  </si>
  <si>
    <t>uzávěrka zápachová umyvadlová s přípojkou pračky DN 40</t>
  </si>
  <si>
    <t>-2080167746</t>
  </si>
  <si>
    <t>80</t>
  </si>
  <si>
    <t>55161620</t>
  </si>
  <si>
    <t>uzávěrka zápachová pro vany sprchových koutů samočisticí s kulovým kloubem na odtoku DN 40/50 a přepadovou trubicí</t>
  </si>
  <si>
    <t>-378532619</t>
  </si>
  <si>
    <t>81</t>
  </si>
  <si>
    <t>998725203</t>
  </si>
  <si>
    <t>Přesun hmot pro zařizovací předměty stanovený procentní sazbou (%) z ceny vodorovná dopravní vzdálenost do 50 m v objektech výšky přes 12 do 24 m</t>
  </si>
  <si>
    <t>-1235975065</t>
  </si>
  <si>
    <t>https://podminky.urs.cz/item/CS_URS_2023_01/998725203</t>
  </si>
  <si>
    <t>734</t>
  </si>
  <si>
    <t>Ústřední vytápění - armatury</t>
  </si>
  <si>
    <t>82</t>
  </si>
  <si>
    <t>734209103</t>
  </si>
  <si>
    <t>Demontáž a zpětná montáž termoregulačí hlavice</t>
  </si>
  <si>
    <t>-1204239634</t>
  </si>
  <si>
    <t>https://podminky.urs.cz/item/CS_URS_2022_02/734209103</t>
  </si>
  <si>
    <t>83</t>
  </si>
  <si>
    <t>734229143</t>
  </si>
  <si>
    <t>Ventily regulační závitové montáž ventilů jednotrubkových horizontálních soustav se směšovačem ostatních typů jednobodové připojení</t>
  </si>
  <si>
    <t>40123439</t>
  </si>
  <si>
    <t>https://podminky.urs.cz/item/CS_URS_2022_02/734229143</t>
  </si>
  <si>
    <t>735</t>
  </si>
  <si>
    <t>Ústřední vytápění - otopná tělesa</t>
  </si>
  <si>
    <t>84</t>
  </si>
  <si>
    <t>735151821</t>
  </si>
  <si>
    <t>Demontáž otopných těles panelových dvouřadých stavební délky do 1500 mm</t>
  </si>
  <si>
    <t>1213171668</t>
  </si>
  <si>
    <t>https://podminky.urs.cz/item/CS_URS_2023_01/735151821</t>
  </si>
  <si>
    <t>85</t>
  </si>
  <si>
    <t>735151822</t>
  </si>
  <si>
    <t>Tlakové zkoušky otopných těles</t>
  </si>
  <si>
    <t>-1380034716</t>
  </si>
  <si>
    <t>https://podminky.urs.cz/item/CS_URS_2022_02/735151822</t>
  </si>
  <si>
    <t>86</t>
  </si>
  <si>
    <t>735192921</t>
  </si>
  <si>
    <t>Ostatní opravy otopných těles zpětná montáž otopných těles panelových jednořadých do 1500 mm</t>
  </si>
  <si>
    <t>938547897</t>
  </si>
  <si>
    <t>https://podminky.urs.cz/item/CS_URS_2022_02/735192921</t>
  </si>
  <si>
    <t>87</t>
  </si>
  <si>
    <t>735192923</t>
  </si>
  <si>
    <t>Ostatní opravy otopných těles zpětná montáž otopných těles panelových dvouřadých do 1500 mm</t>
  </si>
  <si>
    <t>219616718</t>
  </si>
  <si>
    <t>https://podminky.urs.cz/item/CS_URS_2023_01/735192923</t>
  </si>
  <si>
    <t>88</t>
  </si>
  <si>
    <t>735192925</t>
  </si>
  <si>
    <t>Vypuštění, zamražení, napuštění radiátorů</t>
  </si>
  <si>
    <t>-569603383</t>
  </si>
  <si>
    <t>https://podminky.urs.cz/item/CS_URS_2022_02/735192925</t>
  </si>
  <si>
    <t>89</t>
  </si>
  <si>
    <t>998735201</t>
  </si>
  <si>
    <t>Přesun hmot pro otopná tělesa stanovený procentní sazbou (%) z ceny vodorovná dopravní vzdálenost do 50 m v objektech výšky do 6 m</t>
  </si>
  <si>
    <t>-2119873890</t>
  </si>
  <si>
    <t>https://podminky.urs.cz/item/CS_URS_2022_02/998735201</t>
  </si>
  <si>
    <t>741</t>
  </si>
  <si>
    <t>Elektroinstalace - silnoproud</t>
  </si>
  <si>
    <t>90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</si>
  <si>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</si>
  <si>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</si>
  <si>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2007071756</t>
  </si>
  <si>
    <t>https://podminky.urs.cz/item/CS_URS_2023_01/741112002</t>
  </si>
  <si>
    <t>91</t>
  </si>
  <si>
    <t>34571465</t>
  </si>
  <si>
    <t>krabice do dutých stěn PVC přístrojová kruhová D 70mm hluboká</t>
  </si>
  <si>
    <t>-999496391</t>
  </si>
  <si>
    <t>92</t>
  </si>
  <si>
    <t>741122015</t>
  </si>
  <si>
    <t>Montáž kabelů měděných bez ukončení uložených pod omítku plných kulatých (např. CYKY), počtu a průřezu žil 3x1,5 mm2</t>
  </si>
  <si>
    <t>-558905978</t>
  </si>
  <si>
    <t>https://podminky.urs.cz/item/CS_URS_2023_01/741122015</t>
  </si>
  <si>
    <t>montáž kabelů světelných okruhů</t>
  </si>
  <si>
    <t>93</t>
  </si>
  <si>
    <t>34111030</t>
  </si>
  <si>
    <t>kabel instalační jádro Cu plné izolace PVC plášť PVC 450/750V (CYKY) 3x1,5mm2</t>
  </si>
  <si>
    <t>-699095317</t>
  </si>
  <si>
    <t>dodávka kabelů světelného okruhu</t>
  </si>
  <si>
    <t>15*1,3</t>
  </si>
  <si>
    <t>94</t>
  </si>
  <si>
    <t>741122016</t>
  </si>
  <si>
    <t>Montáž kabelů měděných bez ukončení uložených pod omítku plných kulatých (např. CYKY), počtu a průřezu žil 3x2,5 až 6 mm2</t>
  </si>
  <si>
    <t>1706998992</t>
  </si>
  <si>
    <t>https://podminky.urs.cz/item/CS_URS_2023_01/741122016</t>
  </si>
  <si>
    <t>montáž kabelů zásuvkových okruhů</t>
  </si>
  <si>
    <t>95</t>
  </si>
  <si>
    <t>34111036</t>
  </si>
  <si>
    <t>kabel instalační jádro Cu plné izolace PVC plášť PVC 450/750V (CYKY) 3x2,5mm2</t>
  </si>
  <si>
    <t>-1373759528</t>
  </si>
  <si>
    <t>dodávka kabelů zásuvkových okruhů a přímotopu</t>
  </si>
  <si>
    <t>96</t>
  </si>
  <si>
    <t>741125811</t>
  </si>
  <si>
    <t>Demontáž zásuvek a spínačů (sjednocení).</t>
  </si>
  <si>
    <t>soub.</t>
  </si>
  <si>
    <t>1690159320</t>
  </si>
  <si>
    <t>https://podminky.urs.cz/item/CS_URS_2023_01/741125811</t>
  </si>
  <si>
    <t>97</t>
  </si>
  <si>
    <t>741310111</t>
  </si>
  <si>
    <t>Montáž spínačů jedno nebo dvoupólových polozapuštěných nebo zapuštěných se zapojením vodičů bezšroubové připojení ovladačů, řazení 0/1-tlačítkových vypínacích</t>
  </si>
  <si>
    <t>-2062432141</t>
  </si>
  <si>
    <t>https://podminky.urs.cz/item/CS_URS_2023_01/741310111</t>
  </si>
  <si>
    <t>98</t>
  </si>
  <si>
    <t>ABB.3559A01345</t>
  </si>
  <si>
    <t>Přístroj spínače jednopólového, řazení 1, 1So</t>
  </si>
  <si>
    <t>-1209574579</t>
  </si>
  <si>
    <t>99</t>
  </si>
  <si>
    <t>34539049</t>
  </si>
  <si>
    <t>kryt spínače jednoduchý</t>
  </si>
  <si>
    <t>-1072824983</t>
  </si>
  <si>
    <t>100</t>
  </si>
  <si>
    <t>34539059</t>
  </si>
  <si>
    <t>rámeček jednonásobný</t>
  </si>
  <si>
    <t>1239968778</t>
  </si>
  <si>
    <t>101</t>
  </si>
  <si>
    <t>741313001</t>
  </si>
  <si>
    <t>Montáž zásuvek domovních se zapojením vodičů bezšroubové připojení polozapuštěných nebo zapuštěných 10/16 A, provedení 2P + PE</t>
  </si>
  <si>
    <t>-643581959</t>
  </si>
  <si>
    <t>https://podminky.urs.cz/item/CS_URS_2023_01/741313001</t>
  </si>
  <si>
    <t>102</t>
  </si>
  <si>
    <t>ABB.5519AA02357B</t>
  </si>
  <si>
    <t>Zásuvka jednonásobná, chráněná, s clonkami, s bezšroub. svorkami Tango®</t>
  </si>
  <si>
    <t>-832701646</t>
  </si>
  <si>
    <t>103</t>
  </si>
  <si>
    <t>741313003</t>
  </si>
  <si>
    <t>Montáž zásuvek domovních se zapojením vodičů bezšroubové připojení polozapuštěných nebo zapuštěných 10/16 A, provedení 2x (2P + PE) dvojnásobná</t>
  </si>
  <si>
    <t>-135057901</t>
  </si>
  <si>
    <t>https://podminky.urs.cz/item/CS_URS_2023_01/741313003</t>
  </si>
  <si>
    <t>104</t>
  </si>
  <si>
    <t>ABB.5512A2359B</t>
  </si>
  <si>
    <t>Zásuvka dvojnásobná s ochrannými kolíky, s clonkami Tango®</t>
  </si>
  <si>
    <t>-760316997</t>
  </si>
  <si>
    <t>105</t>
  </si>
  <si>
    <t>741370001</t>
  </si>
  <si>
    <t>Montáž svítidel žárovkových se zapojením vodičů bytových nebo společenských místností stropních přisazených 1 zdroj bez skla</t>
  </si>
  <si>
    <t>-322472867</t>
  </si>
  <si>
    <t>https://podminky.urs.cz/item/CS_URS_2023_01/741370001</t>
  </si>
  <si>
    <t>106</t>
  </si>
  <si>
    <t>34513152</t>
  </si>
  <si>
    <t>objímka žárovky E27 svorcová 10x1 keramická 1332-837 s kovovým kroužkem</t>
  </si>
  <si>
    <t>-458701350</t>
  </si>
  <si>
    <t>107</t>
  </si>
  <si>
    <t>741370002</t>
  </si>
  <si>
    <t>Montáž svítidel žárovkových se zapojením vodičů bytových nebo společenských místností stropních přisazených 1 zdroj se sklem</t>
  </si>
  <si>
    <t>-271536301</t>
  </si>
  <si>
    <t>https://podminky.urs.cz/item/CS_URS_2023_01/741370002</t>
  </si>
  <si>
    <t>108</t>
  </si>
  <si>
    <t>34821275</t>
  </si>
  <si>
    <t>svítidlo interiérové žárovkové IP42, max. 60W E27</t>
  </si>
  <si>
    <t>938603692</t>
  </si>
  <si>
    <t>109</t>
  </si>
  <si>
    <t>741374011</t>
  </si>
  <si>
    <t>Montáž svítidel halogenových se zapojením vodičů bodových stropních přisazených do 2 zdrojů</t>
  </si>
  <si>
    <t>1667649091</t>
  </si>
  <si>
    <t>https://podminky.urs.cz/item/CS_URS_2023_01/741374011</t>
  </si>
  <si>
    <t>110</t>
  </si>
  <si>
    <t>RMAT0011</t>
  </si>
  <si>
    <t>Sporák elektrický se sklokeramickou varnou deskou</t>
  </si>
  <si>
    <t>-1244173588</t>
  </si>
  <si>
    <t>111</t>
  </si>
  <si>
    <t>741810002</t>
  </si>
  <si>
    <t>Zkoušky a prohlídky elektrických rozvodů a zařízení celková prohlídka a vyhotovení revizní zprávy pro objem montážních prací přes 100 do 500 tis. Kč</t>
  </si>
  <si>
    <t>-1847415293</t>
  </si>
  <si>
    <t>https://podminky.urs.cz/item/CS_URS_2023_01/741810002</t>
  </si>
  <si>
    <t>112</t>
  </si>
  <si>
    <t>998741203</t>
  </si>
  <si>
    <t>Přesun hmot pro silnoproud stanovený procentní sazbou (%) z ceny vodorovná dopravní vzdálenost do 50 m v objektech výšky přes 12 do 24 m</t>
  </si>
  <si>
    <t>-552942154</t>
  </si>
  <si>
    <t>https://podminky.urs.cz/item/CS_URS_2023_01/998741203</t>
  </si>
  <si>
    <t>742</t>
  </si>
  <si>
    <t>Elektroinstalace - slaboproud</t>
  </si>
  <si>
    <t>113</t>
  </si>
  <si>
    <t>742121001</t>
  </si>
  <si>
    <t>Montáž kabelů sdělovacích pro vnitřní rozvody počtu žil do 15</t>
  </si>
  <si>
    <t>632510167</t>
  </si>
  <si>
    <t>https://podminky.urs.cz/item/CS_URS_2023_01/742121001</t>
  </si>
  <si>
    <t>114</t>
  </si>
  <si>
    <t>34121122</t>
  </si>
  <si>
    <t>kabel sdělovací jádro Cu plné izolace PVC plášť PVC 100V (SYKY) 5x2x0,5mm2</t>
  </si>
  <si>
    <t>1364074738</t>
  </si>
  <si>
    <t>15*1,2 "Přepočtené koeficientem množství</t>
  </si>
  <si>
    <t>115</t>
  </si>
  <si>
    <t>742210121</t>
  </si>
  <si>
    <t>Montáž hlásiče automatického bodového</t>
  </si>
  <si>
    <t>1625593933</t>
  </si>
  <si>
    <t>https://podminky.urs.cz/item/CS_URS_2023_01/742210121</t>
  </si>
  <si>
    <t>116</t>
  </si>
  <si>
    <t>40483010</t>
  </si>
  <si>
    <t>detektor kouře a teploty kombinovaný bezdrátový</t>
  </si>
  <si>
    <t>200019068</t>
  </si>
  <si>
    <t>117</t>
  </si>
  <si>
    <t>742420051</t>
  </si>
  <si>
    <t>Montáž společné televizní antény antenního rozbočovače</t>
  </si>
  <si>
    <t>-100800331</t>
  </si>
  <si>
    <t>https://podminky.urs.cz/item/CS_URS_2023_01/742420051</t>
  </si>
  <si>
    <t>118</t>
  </si>
  <si>
    <t>742420121</t>
  </si>
  <si>
    <t>Montáž společné televizní antény televizní zásuvky koncové nebo průběžné</t>
  </si>
  <si>
    <t>1410746904</t>
  </si>
  <si>
    <t>https://podminky.urs.cz/item/CS_URS_2023_01/742420121</t>
  </si>
  <si>
    <t>119</t>
  </si>
  <si>
    <t>998742203</t>
  </si>
  <si>
    <t>Přesun hmot pro slaboproud stanovený procentní sazbou (%) z ceny vodorovná dopravní vzdálenost do 50 m v objektech výšky přes 12 do 24 m</t>
  </si>
  <si>
    <t>827679004</t>
  </si>
  <si>
    <t>https://podminky.urs.cz/item/CS_URS_2023_01/998742203</t>
  </si>
  <si>
    <t>751</t>
  </si>
  <si>
    <t>Vzduchotechnika</t>
  </si>
  <si>
    <t>120</t>
  </si>
  <si>
    <t>751111051</t>
  </si>
  <si>
    <t>Montáž ventilátoru axiálního nízkotlakého podhledového, průměru do 100 mm</t>
  </si>
  <si>
    <t>-447270187</t>
  </si>
  <si>
    <t>121</t>
  </si>
  <si>
    <t>42914501</t>
  </si>
  <si>
    <t>ventilátor axiální tichý malý plastový IP45 výkon 8-13W D 100mm</t>
  </si>
  <si>
    <t>-478230270</t>
  </si>
  <si>
    <t>122</t>
  </si>
  <si>
    <t>751377011</t>
  </si>
  <si>
    <t>Montáž odsávacích stropů, zákrytů odsávacího zákrytu (digestoř) bytového vestavěného</t>
  </si>
  <si>
    <t>154951583</t>
  </si>
  <si>
    <t>https://podminky.urs.cz/item/CS_URS_2023_01/751377011</t>
  </si>
  <si>
    <t>123</t>
  </si>
  <si>
    <t>42958001</t>
  </si>
  <si>
    <t>odsavač par vestavěný výsuvný (digestoř) nerez, max. výkon 640 m3/hod</t>
  </si>
  <si>
    <t>-1381840071</t>
  </si>
  <si>
    <t>124</t>
  </si>
  <si>
    <t>998751202</t>
  </si>
  <si>
    <t>Přesun hmot pro vzduchotechniku stanovený procentní sazbou (%) z ceny vodorovná dopravní vzdálenost do 50 m v objektech výšky přes 12 do 24 m</t>
  </si>
  <si>
    <t>-1180651797</t>
  </si>
  <si>
    <t>https://podminky.urs.cz/item/CS_URS_2023_01/998751202</t>
  </si>
  <si>
    <t>763</t>
  </si>
  <si>
    <t>Konstrukce suché výstavby</t>
  </si>
  <si>
    <t>125</t>
  </si>
  <si>
    <t>763135811</t>
  </si>
  <si>
    <t>Demontáž podhledu sádrokartonového kazetového na zavěšeném na roštu viditelném</t>
  </si>
  <si>
    <t>1715467046</t>
  </si>
  <si>
    <t>https://podminky.urs.cz/item/CS_URS_2023_01/763135811</t>
  </si>
  <si>
    <t>126</t>
  </si>
  <si>
    <t>763172321</t>
  </si>
  <si>
    <t>Montáž dvířek pro konstrukce ze sádrokartonových desek revizních jednoplášťových pro příčky a předsazené stěny velikost (šxv) 200 x 200 mm</t>
  </si>
  <si>
    <t>365297700</t>
  </si>
  <si>
    <t>https://podminky.urs.cz/item/CS_URS_2023_01/763172321</t>
  </si>
  <si>
    <t>127</t>
  </si>
  <si>
    <t>59030710</t>
  </si>
  <si>
    <t>dvířka revizní jednokřídlá s automatickým zámkem 200x200mm</t>
  </si>
  <si>
    <t>-1110036468</t>
  </si>
  <si>
    <t>128</t>
  </si>
  <si>
    <t>998763202</t>
  </si>
  <si>
    <t>Přesun hmot pro dřevostavby stanovený procentní sazbou (%) z ceny vodorovná dopravní vzdálenost do 50 m v objektech výšky přes 12 do 24 m</t>
  </si>
  <si>
    <t>154331498</t>
  </si>
  <si>
    <t>https://podminky.urs.cz/item/CS_URS_2023_01/998763202</t>
  </si>
  <si>
    <t>766</t>
  </si>
  <si>
    <t>Konstrukce truhlářské</t>
  </si>
  <si>
    <t>129</t>
  </si>
  <si>
    <t>766231821</t>
  </si>
  <si>
    <t>Demontáž garnýží.</t>
  </si>
  <si>
    <t>1628799225</t>
  </si>
  <si>
    <t>https://podminky.urs.cz/item/CS_URS_2022_02/766231821</t>
  </si>
  <si>
    <t>130</t>
  </si>
  <si>
    <t>766411821</t>
  </si>
  <si>
    <t>Demontáž obložení stěn palubkami</t>
  </si>
  <si>
    <t>1909306195</t>
  </si>
  <si>
    <t>https://podminky.urs.cz/item/CS_URS_2023_01/766411821</t>
  </si>
  <si>
    <t>131</t>
  </si>
  <si>
    <t>766411822</t>
  </si>
  <si>
    <t>Demontáž obložení stěn podkladových roštů</t>
  </si>
  <si>
    <t>1593420628</t>
  </si>
  <si>
    <t>https://podminky.urs.cz/item/CS_URS_2023_01/766411822</t>
  </si>
  <si>
    <t>132</t>
  </si>
  <si>
    <t>766421821</t>
  </si>
  <si>
    <t>Demontáž obložení podhledů dřevem a polystyrenových desek</t>
  </si>
  <si>
    <t>-1532826445</t>
  </si>
  <si>
    <t>https://podminky.urs.cz/item/CS_URS_2022_02/766421821</t>
  </si>
  <si>
    <t>1,09*1,09</t>
  </si>
  <si>
    <t>133</t>
  </si>
  <si>
    <t>766491851</t>
  </si>
  <si>
    <t>Demontáž ostatních truhlářských konstrukcí prahů dveří jednokřídlových</t>
  </si>
  <si>
    <t>-1397317447</t>
  </si>
  <si>
    <t>https://podminky.urs.cz/item/CS_URS_2023_01/766491851</t>
  </si>
  <si>
    <t>134</t>
  </si>
  <si>
    <t>766660001</t>
  </si>
  <si>
    <t>Montáž dveřních křídel dřevěných nebo plastových otevíravých do ocelové zárubně povrchově upravených jednokřídlových, šířky do 800 mm</t>
  </si>
  <si>
    <t>1363867897</t>
  </si>
  <si>
    <t>https://podminky.urs.cz/item/CS_URS_2023_01/766660001</t>
  </si>
  <si>
    <t>135</t>
  </si>
  <si>
    <t>61164070</t>
  </si>
  <si>
    <t>dveře jednokřídlé voštinové profilované povrch lakovaný plné 600x1970-2100mm</t>
  </si>
  <si>
    <t>275671947</t>
  </si>
  <si>
    <t>136</t>
  </si>
  <si>
    <t>61164071</t>
  </si>
  <si>
    <t>dveře jednokřídlé voštinové profilované povrch lakovaný plné 700x1970-2100mm</t>
  </si>
  <si>
    <t>-372090519</t>
  </si>
  <si>
    <t>137</t>
  </si>
  <si>
    <t>61161007</t>
  </si>
  <si>
    <t>dveře jednokřídlé voštinové povrch lakovaný částečně prosklené 700x1970-2100mm</t>
  </si>
  <si>
    <t>1490139059</t>
  </si>
  <si>
    <t>138</t>
  </si>
  <si>
    <t>61161008</t>
  </si>
  <si>
    <t>dveře jednokřídlé voštinové povrch lakovaný částečně prosklené 800x1970-2100mm</t>
  </si>
  <si>
    <t>172099875</t>
  </si>
  <si>
    <t>139</t>
  </si>
  <si>
    <t>766660723</t>
  </si>
  <si>
    <t>Montáž dveřních doplňků dveřního kování interiérového lůžka protiplechu</t>
  </si>
  <si>
    <t>1703203667</t>
  </si>
  <si>
    <t>https://podminky.urs.cz/item/CS_URS_2023_01/766660723</t>
  </si>
  <si>
    <t>140</t>
  </si>
  <si>
    <t>766663915</t>
  </si>
  <si>
    <t>Oprava dveřních křídel dřevěných ruční seříznutí dveřních křídel z měkkého dřeva</t>
  </si>
  <si>
    <t>-779193282</t>
  </si>
  <si>
    <t>https://podminky.urs.cz/item/CS_URS_2023_01/766663915</t>
  </si>
  <si>
    <t>141</t>
  </si>
  <si>
    <t>766691914</t>
  </si>
  <si>
    <t>Ostatní práce vyvěšení nebo zavěšení křídel dřevěných dveřních, plochy do 2 m2</t>
  </si>
  <si>
    <t>2061512527</t>
  </si>
  <si>
    <t>https://podminky.urs.cz/item/CS_URS_2023_01/766691914</t>
  </si>
  <si>
    <t>142</t>
  </si>
  <si>
    <t>766692112</t>
  </si>
  <si>
    <t>Montáž ostatních truhlářských konstrukcí záclonových krytů povrchově upravených bez olištování, délky přes 1750 do 2700 mm</t>
  </si>
  <si>
    <t>-1596536309</t>
  </si>
  <si>
    <t>https://podminky.urs.cz/item/CS_URS_2023_01/766692112</t>
  </si>
  <si>
    <t>143</t>
  </si>
  <si>
    <t>RMAT0007</t>
  </si>
  <si>
    <t>garnýž dřevěná včetně zakončovacích rohů do 2,7m</t>
  </si>
  <si>
    <t>ks</t>
  </si>
  <si>
    <t>-303008071</t>
  </si>
  <si>
    <t>144</t>
  </si>
  <si>
    <t>766692114</t>
  </si>
  <si>
    <t>Montáž ostatních truhlářských konstrukcí záclonových krytů povrchově upravených bez olištování, délky přes 2700 do 3600 mm</t>
  </si>
  <si>
    <t>-1590945584</t>
  </si>
  <si>
    <t>https://podminky.urs.cz/item/CS_URS_2023_01/766692114</t>
  </si>
  <si>
    <t>145</t>
  </si>
  <si>
    <t>61100000</t>
  </si>
  <si>
    <t>garnýž dřevěná včetně zakončovacích rohů do 4m</t>
  </si>
  <si>
    <t>1469813678</t>
  </si>
  <si>
    <t>146</t>
  </si>
  <si>
    <t>766695212</t>
  </si>
  <si>
    <t>Montáž ostatních truhlářských konstrukcí prahů dveří jednokřídlových, šířky do 100 mm</t>
  </si>
  <si>
    <t>-309289896</t>
  </si>
  <si>
    <t>https://podminky.urs.cz/item/CS_URS_2023_01/766695212</t>
  </si>
  <si>
    <t>147</t>
  </si>
  <si>
    <t>61187136</t>
  </si>
  <si>
    <t>práh dveřní dřevěný dubový tl 20mm dl 720mm š 100mm</t>
  </si>
  <si>
    <t>-1935725341</t>
  </si>
  <si>
    <t>148</t>
  </si>
  <si>
    <t>61187156</t>
  </si>
  <si>
    <t>práh dveřní dřevěný dubový tl 20mm dl 820mm š 100mm</t>
  </si>
  <si>
    <t>802892327</t>
  </si>
  <si>
    <t>149</t>
  </si>
  <si>
    <t>61187181</t>
  </si>
  <si>
    <t>práh dveřní dřevěný dubový tl 20mm dl 920mm š 150mm</t>
  </si>
  <si>
    <t>-1547153281</t>
  </si>
  <si>
    <t>150</t>
  </si>
  <si>
    <t>766811115</t>
  </si>
  <si>
    <t>Montáž kuchyňských linek korpusu spodních skříněk na nožičky (včetně vyrovnání), šířky jednoho dílu do 600 mm</t>
  </si>
  <si>
    <t>-1133461607</t>
  </si>
  <si>
    <t>https://podminky.urs.cz/item/CS_URS_2023_01/766811115</t>
  </si>
  <si>
    <t>151</t>
  </si>
  <si>
    <t>766811141</t>
  </si>
  <si>
    <t>Montáž kuchyňských linek korpusu Příplatek k ceně za usazení vestavěných spotřebičů trouby</t>
  </si>
  <si>
    <t>-1182265299</t>
  </si>
  <si>
    <t>https://podminky.urs.cz/item/CS_URS_2023_01/766811141</t>
  </si>
  <si>
    <t>152</t>
  </si>
  <si>
    <t>RMAT0005</t>
  </si>
  <si>
    <t>linka kuchyňská atypická rohová 3600 mm včetně pracovní desky</t>
  </si>
  <si>
    <t>-1626263049</t>
  </si>
  <si>
    <t>153</t>
  </si>
  <si>
    <t>766811151</t>
  </si>
  <si>
    <t>Montáž kuchyňských linek korpusu horních skříněk šroubovaných na stěnu, šířky jednoho dílu do 600 mm</t>
  </si>
  <si>
    <t>-38611397</t>
  </si>
  <si>
    <t>https://podminky.urs.cz/item/CS_URS_2023_01/766811151</t>
  </si>
  <si>
    <t>154</t>
  </si>
  <si>
    <t>766811213</t>
  </si>
  <si>
    <t>Montáž kuchyňských linek pracovní desky bez výřezu, délky jednoho dílu přes 2000 do 4000 mm</t>
  </si>
  <si>
    <t>290758934</t>
  </si>
  <si>
    <t>https://podminky.urs.cz/item/CS_URS_2023_01/766811213</t>
  </si>
  <si>
    <t>155</t>
  </si>
  <si>
    <t>766811223</t>
  </si>
  <si>
    <t>Montáž kuchyňských linek pracovní desky Příplatek k ceně za usazení dřezu (včetně silikonu)</t>
  </si>
  <si>
    <t>-573282575</t>
  </si>
  <si>
    <t>https://podminky.urs.cz/item/CS_URS_2023_01/766811223</t>
  </si>
  <si>
    <t>156</t>
  </si>
  <si>
    <t>766812840</t>
  </si>
  <si>
    <t>Demontáž kuchyňských linek dřevěných nebo kovových včetně skříněk uchycených na stěně, délky přes 2500 do 4000 mm</t>
  </si>
  <si>
    <t>1716477221</t>
  </si>
  <si>
    <t>https://podminky.urs.cz/item/CS_URS_2023_01/766812840</t>
  </si>
  <si>
    <t>157</t>
  </si>
  <si>
    <t>766821112</t>
  </si>
  <si>
    <t>Montáž nábytku vestavěného korpusu skříně policové dvoukřídlové</t>
  </si>
  <si>
    <t>-1978424248</t>
  </si>
  <si>
    <t>https://podminky.urs.cz/item/CS_URS_2023_01/766821112</t>
  </si>
  <si>
    <t>158</t>
  </si>
  <si>
    <t>RMAT0006</t>
  </si>
  <si>
    <t>skříňka zrcadlová , dveře L/P DEEP 600x15x56 cm bílá s osvětlením</t>
  </si>
  <si>
    <t>27629203</t>
  </si>
  <si>
    <t>159</t>
  </si>
  <si>
    <t>766825821</t>
  </si>
  <si>
    <t>Demontáž nábytku vestavěného skříní dvoukřídlových</t>
  </si>
  <si>
    <t>1629878370</t>
  </si>
  <si>
    <t>https://podminky.urs.cz/item/CS_URS_2023_01/766825821</t>
  </si>
  <si>
    <t>160</t>
  </si>
  <si>
    <t>998766203</t>
  </si>
  <si>
    <t>Přesun hmot pro konstrukce truhlářské stanovený procentní sazbou (%) z ceny vodorovná dopravní vzdálenost do 50 m v objektech výšky přes 12 do 24 m</t>
  </si>
  <si>
    <t>1923707951</t>
  </si>
  <si>
    <t>https://podminky.urs.cz/item/CS_URS_2023_01/998766203</t>
  </si>
  <si>
    <t>771</t>
  </si>
  <si>
    <t>Podlahy z dlaždic</t>
  </si>
  <si>
    <t>161</t>
  </si>
  <si>
    <t>771121011</t>
  </si>
  <si>
    <t>Příprava podkladu před provedením dlažby nátěr penetrační na podlahu</t>
  </si>
  <si>
    <t>148889176</t>
  </si>
  <si>
    <t>https://podminky.urs.cz/item/CS_URS_2023_01/771121011</t>
  </si>
  <si>
    <t>162</t>
  </si>
  <si>
    <t>771151014</t>
  </si>
  <si>
    <t>Příprava podkladu před provedením dlažby samonivelační stěrka min.pevnosti 20 MPa, tloušťky přes 8 do 10 mm</t>
  </si>
  <si>
    <t>-1141255376</t>
  </si>
  <si>
    <t>https://podminky.urs.cz/item/CS_URS_2023_01/771151014</t>
  </si>
  <si>
    <t>163</t>
  </si>
  <si>
    <t>771471810</t>
  </si>
  <si>
    <t>Demontáž soklíků z dlaždic keramických kladených do malty rovných</t>
  </si>
  <si>
    <t>-1959026408</t>
  </si>
  <si>
    <t>https://podminky.urs.cz/item/CS_URS_2023_01/771471810</t>
  </si>
  <si>
    <t>2,16*2+2,24*2-0,7-0,97" Kuchyň</t>
  </si>
  <si>
    <t>1,5*2+0,8*2-0,97" Spíž</t>
  </si>
  <si>
    <t>164</t>
  </si>
  <si>
    <t>771573810</t>
  </si>
  <si>
    <t>Demontáž podlah z dlaždic keramických lepených</t>
  </si>
  <si>
    <t>363845428</t>
  </si>
  <si>
    <t>https://podminky.urs.cz/item/CS_URS_2023_01/771573810</t>
  </si>
  <si>
    <t>165</t>
  </si>
  <si>
    <t>771574113</t>
  </si>
  <si>
    <t>Montáž podlah z dlaždic keramických lepených flexibilním lepidlem maloformátových hladkých přes 12 do 19 ks/m2</t>
  </si>
  <si>
    <t>2054923719</t>
  </si>
  <si>
    <t>https://podminky.urs.cz/item/CS_URS_2023_01/771574113</t>
  </si>
  <si>
    <t>166</t>
  </si>
  <si>
    <t>LSS.TR335061</t>
  </si>
  <si>
    <t>dlaždice slinutá TAURUS GRANIT tmavě béžová 298x298x9mm</t>
  </si>
  <si>
    <t>1064365328</t>
  </si>
  <si>
    <t>5,388*1,1 "Přepočtené koeficientem množství</t>
  </si>
  <si>
    <t>167</t>
  </si>
  <si>
    <t>771577151</t>
  </si>
  <si>
    <t>Montáž podlah z dlaždic keramických kladených do malty Příplatek k cenám za plochu do 5 m2 jednotlivě</t>
  </si>
  <si>
    <t>286628342</t>
  </si>
  <si>
    <t>https://podminky.urs.cz/item/CS_URS_2023_01/771577151</t>
  </si>
  <si>
    <t>168</t>
  </si>
  <si>
    <t>771577152</t>
  </si>
  <si>
    <t>Montáž podlah z dlaždic keramických kladených do malty Příplatek k cenám za podlahy v omezeném prostoru</t>
  </si>
  <si>
    <t>1043953009</t>
  </si>
  <si>
    <t>https://podminky.urs.cz/item/CS_URS_2023_01/771577152</t>
  </si>
  <si>
    <t>169</t>
  </si>
  <si>
    <t>771591115</t>
  </si>
  <si>
    <t>Podlahy - dokončovací práce spárování silikonem</t>
  </si>
  <si>
    <t>-1947520709</t>
  </si>
  <si>
    <t>https://podminky.urs.cz/item/CS_URS_2023_01/771591115</t>
  </si>
  <si>
    <t>2,27*2+2,05*2+0,93*2+1,5*2+0,82*2" koupelna a WC</t>
  </si>
  <si>
    <t>170</t>
  </si>
  <si>
    <t>998771203</t>
  </si>
  <si>
    <t>Přesun hmot pro podlahy z dlaždic stanovený procentní sazbou (%) z ceny vodorovná dopravní vzdálenost do 50 m v objektech výšky přes 12 do 24 m</t>
  </si>
  <si>
    <t>-911888061</t>
  </si>
  <si>
    <t>https://podminky.urs.cz/item/CS_URS_2023_01/998771203</t>
  </si>
  <si>
    <t>775</t>
  </si>
  <si>
    <t>Podlahy skládané</t>
  </si>
  <si>
    <t>171</t>
  </si>
  <si>
    <t>775413320</t>
  </si>
  <si>
    <t>Montáž podlahového soklíku nebo lišty obvodové (soklové) dřevěné bez základního nátěru soklíku ze dřeva tvrdého nebo měkkého, v přírodní barvě připevněného vruty, s přetmelením</t>
  </si>
  <si>
    <t>-10337796</t>
  </si>
  <si>
    <t>https://podminky.urs.cz/item/CS_URS_2023_01/775413320</t>
  </si>
  <si>
    <t>4,15*2+3,46*2-0,8" Pokoj</t>
  </si>
  <si>
    <t>6,17*2+3,59*2-0,8" Obývací pokoj</t>
  </si>
  <si>
    <t>172</t>
  </si>
  <si>
    <t>61418155</t>
  </si>
  <si>
    <t>lišta soklová dřevěná š 15.0 mm, h 60.0 mm</t>
  </si>
  <si>
    <t>-1518855786</t>
  </si>
  <si>
    <t>18,72*1,08 'Přepočtené koeficientem množství</t>
  </si>
  <si>
    <t>173</t>
  </si>
  <si>
    <t>775591311</t>
  </si>
  <si>
    <t>Skládané podlahy - ostatní práce lakování jednotlivé operace základní lak</t>
  </si>
  <si>
    <t>1962737181</t>
  </si>
  <si>
    <t>https://podminky.urs.cz/item/CS_URS_2022_02/775591311</t>
  </si>
  <si>
    <t>174</t>
  </si>
  <si>
    <t>775591312</t>
  </si>
  <si>
    <t>Skládané podlahy - ostatní práce lakování jednotlivé operace vrchní lak pro běžnou zátěž (bytové prostory apod.)</t>
  </si>
  <si>
    <t>-1297720001</t>
  </si>
  <si>
    <t>https://podminky.urs.cz/item/CS_URS_2022_02/775591312</t>
  </si>
  <si>
    <t>34,898*2" vrchní lak 2x</t>
  </si>
  <si>
    <t>175</t>
  </si>
  <si>
    <t>775591316</t>
  </si>
  <si>
    <t>Skládané podlahy - ostatní práce lakování jednotlivé operace mezibroušení mezi vrstvami laku</t>
  </si>
  <si>
    <t>454501755</t>
  </si>
  <si>
    <t>https://podminky.urs.cz/item/CS_URS_2022_02/775591316</t>
  </si>
  <si>
    <t>176</t>
  </si>
  <si>
    <t>775591905</t>
  </si>
  <si>
    <t>Ostatní práce při opravách dřevěných podlah tmelení celoplošné, podlah vlysových, parketových</t>
  </si>
  <si>
    <t>-464314813</t>
  </si>
  <si>
    <t>https://podminky.urs.cz/item/CS_URS_2022_02/775591905</t>
  </si>
  <si>
    <t>177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</si>
  <si>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</si>
  <si>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</si>
  <si>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127012293</t>
  </si>
  <si>
    <t>https://podminky.urs.cz/item/CS_URS_2022_02/775591919</t>
  </si>
  <si>
    <t>178</t>
  </si>
  <si>
    <t>998775203</t>
  </si>
  <si>
    <t>Přesun hmot pro podlahy skládané stanovený procentní sazbou (%) z ceny vodorovná dopravní vzdálenost do 50 m v objektech výšky přes 12 do 24 m</t>
  </si>
  <si>
    <t>-1229930133</t>
  </si>
  <si>
    <t>https://podminky.urs.cz/item/CS_URS_2022_02/998775203</t>
  </si>
  <si>
    <t>776</t>
  </si>
  <si>
    <t>Podlahy povlakové</t>
  </si>
  <si>
    <t>179</t>
  </si>
  <si>
    <t>771151012</t>
  </si>
  <si>
    <t>Příprava podkladu před provedením dlažby samonivelační stěrka min.pevnosti 20 MPa, tloušťky přes 3 do 5 mm</t>
  </si>
  <si>
    <t>-457902840</t>
  </si>
  <si>
    <t>https://podminky.urs.cz/item/CS_URS_2023_01/771151012</t>
  </si>
  <si>
    <t>180</t>
  </si>
  <si>
    <t>776121112</t>
  </si>
  <si>
    <t>Příprava podkladu penetrace vodou ředitelná podlah</t>
  </si>
  <si>
    <t>-1864095937</t>
  </si>
  <si>
    <t>https://podminky.urs.cz/item/CS_URS_2023_01/776121112</t>
  </si>
  <si>
    <t>181</t>
  </si>
  <si>
    <t>776201814</t>
  </si>
  <si>
    <t>Demontáž povlakových podlahovin volně položených podlepených páskou</t>
  </si>
  <si>
    <t>-1672496667</t>
  </si>
  <si>
    <t>https://podminky.urs.cz/item/CS_URS_2023_01/776201814</t>
  </si>
  <si>
    <t>182</t>
  </si>
  <si>
    <t>776221111</t>
  </si>
  <si>
    <t>Montáž podlahovin z PVC lepením standardním lepidlem z pásů standardních</t>
  </si>
  <si>
    <t>700945587</t>
  </si>
  <si>
    <t>https://podminky.urs.cz/item/CS_URS_2023_01/776221111</t>
  </si>
  <si>
    <t>183</t>
  </si>
  <si>
    <t>28412245</t>
  </si>
  <si>
    <t>krytina podlahová heterogenní š 1,5m tl 2mm</t>
  </si>
  <si>
    <t>-215488334</t>
  </si>
  <si>
    <t>16,181*1,1</t>
  </si>
  <si>
    <t>184</t>
  </si>
  <si>
    <t>776223111</t>
  </si>
  <si>
    <t>Montáž podlahovin z PVC spoj podlah svařováním za tepla (včetně frézování)</t>
  </si>
  <si>
    <t>229583477</t>
  </si>
  <si>
    <t>https://podminky.urs.cz/item/CS_URS_2023_01/776223111</t>
  </si>
  <si>
    <t>185</t>
  </si>
  <si>
    <t>776410811</t>
  </si>
  <si>
    <t>Demontáž soklíků nebo lišt pryžových nebo plastových</t>
  </si>
  <si>
    <t>604218467</t>
  </si>
  <si>
    <t>https://podminky.urs.cz/item/CS_URS_2023_01/776410811</t>
  </si>
  <si>
    <t>5,47*2+3*2-1,4-1,6-0,9" Chodba</t>
  </si>
  <si>
    <t>3,59*2+6,17*2-0,8" Obývací pokoj</t>
  </si>
  <si>
    <t>186</t>
  </si>
  <si>
    <t>776411111</t>
  </si>
  <si>
    <t>Montáž soklíků lepením obvodových, výšky do 80 mm</t>
  </si>
  <si>
    <t>-733888242</t>
  </si>
  <si>
    <t>https://podminky.urs.cz/item/CS_URS_2023_01/776411111</t>
  </si>
  <si>
    <t>187</t>
  </si>
  <si>
    <t>28411008</t>
  </si>
  <si>
    <t>lišta soklová PVC 16x60mm</t>
  </si>
  <si>
    <t>1421932332</t>
  </si>
  <si>
    <t>23,8*1,1 "Přepočtené koeficientem množství</t>
  </si>
  <si>
    <t>188</t>
  </si>
  <si>
    <t>776991821</t>
  </si>
  <si>
    <t>Ostatní práce odstranění lepidla ručně z podlah</t>
  </si>
  <si>
    <t>1407560528</t>
  </si>
  <si>
    <t>https://podminky.urs.cz/item/CS_URS_2023_01/776991821</t>
  </si>
  <si>
    <t>189</t>
  </si>
  <si>
    <t>998776203</t>
  </si>
  <si>
    <t>Přesun hmot pro podlahy povlakové stanovený procentní sazbou (%) z ceny vodorovná dopravní vzdálenost do 50 m v objektech výšky přes 12 do 24 m</t>
  </si>
  <si>
    <t>6941875</t>
  </si>
  <si>
    <t>https://podminky.urs.cz/item/CS_URS_2023_01/998776203</t>
  </si>
  <si>
    <t>781</t>
  </si>
  <si>
    <t>Dokončovací práce - obklady</t>
  </si>
  <si>
    <t>190</t>
  </si>
  <si>
    <t>781121011</t>
  </si>
  <si>
    <t>Příprava podkladu před provedením obkladu nátěr penetrační na stěnu</t>
  </si>
  <si>
    <t>-504360591</t>
  </si>
  <si>
    <t>https://podminky.urs.cz/item/CS_URS_2023_01/781121011</t>
  </si>
  <si>
    <t>191</t>
  </si>
  <si>
    <t>781471810</t>
  </si>
  <si>
    <t>Demontáž obkladů z dlaždic keramických kladených do malty</t>
  </si>
  <si>
    <t>1896872118</t>
  </si>
  <si>
    <t>https://podminky.urs.cz/item/CS_URS_2023_01/781471810</t>
  </si>
  <si>
    <t>192</t>
  </si>
  <si>
    <t>781474113</t>
  </si>
  <si>
    <t>Montáž obkladů vnitřních stěn z dlaždic keramických lepených flexibilním lepidlem maloformátových hladkých přes 12 do 19 ks/m2</t>
  </si>
  <si>
    <t>-2127153936</t>
  </si>
  <si>
    <t>https://podminky.urs.cz/item/CS_URS_2023_01/781474113</t>
  </si>
  <si>
    <t>193</t>
  </si>
  <si>
    <t>59761071</t>
  </si>
  <si>
    <t>obklad keramický hladký přes 12 do 19ks/m2</t>
  </si>
  <si>
    <t>293989604</t>
  </si>
  <si>
    <t>33,88*1,1 "Přepočtené koeficientem množství</t>
  </si>
  <si>
    <t>194</t>
  </si>
  <si>
    <t>781477111</t>
  </si>
  <si>
    <t>Montáž obkladů vnitřních stěn z dlaždic keramických Příplatek k cenám za plochu do 10 m2 jednotlivě</t>
  </si>
  <si>
    <t>-1091060375</t>
  </si>
  <si>
    <t>https://podminky.urs.cz/item/CS_URS_2023_01/781477111</t>
  </si>
  <si>
    <t>195</t>
  </si>
  <si>
    <t>781477112</t>
  </si>
  <si>
    <t>Montáž obkladů vnitřních stěn z dlaždic keramických Příplatek k cenám za obklady v omezeném prostoru</t>
  </si>
  <si>
    <t>-2005708117</t>
  </si>
  <si>
    <t>https://podminky.urs.cz/item/CS_URS_2023_01/781477112</t>
  </si>
  <si>
    <t>196</t>
  </si>
  <si>
    <t>781493111</t>
  </si>
  <si>
    <t>Obklad - dokončující práce profily ukončovací plastové lepené standardním lepidlem rohové</t>
  </si>
  <si>
    <t>87808992</t>
  </si>
  <si>
    <t>https://podminky.urs.cz/item/CS_URS_2023_01/781493111</t>
  </si>
  <si>
    <t>18*2+1,5</t>
  </si>
  <si>
    <t>197</t>
  </si>
  <si>
    <t>781493511</t>
  </si>
  <si>
    <t>Obklad - dokončující práce profily ukončovací plastové lepené standardním lepidlem ukončovací</t>
  </si>
  <si>
    <t>258999098</t>
  </si>
  <si>
    <t>https://podminky.urs.cz/item/CS_URS_2023_01/781493511</t>
  </si>
  <si>
    <t>2,27*2+2,05*2+0,93*2+0,82*2+1,5*2+1,2" Koupelna, kuchyň a WC</t>
  </si>
  <si>
    <t>198</t>
  </si>
  <si>
    <t>998781203</t>
  </si>
  <si>
    <t>Přesun hmot pro obklady keramické stanovený procentní sazbou (%) z ceny vodorovná dopravní vzdálenost do 50 m v objektech výšky přes 12 do 24 m</t>
  </si>
  <si>
    <t>-953526857</t>
  </si>
  <si>
    <t>https://podminky.urs.cz/item/CS_URS_2023_01/998781203</t>
  </si>
  <si>
    <t>783</t>
  </si>
  <si>
    <t>Dokončovací práce - nátěry</t>
  </si>
  <si>
    <t>199</t>
  </si>
  <si>
    <t>783000125</t>
  </si>
  <si>
    <t>Zakrývání konstrukcí včetně pozdějšího odkrytí konstrukcí nebo prvků obalením fólií</t>
  </si>
  <si>
    <t>824329616</t>
  </si>
  <si>
    <t>https://podminky.urs.cz/item/CS_URS_2023_01/783000125</t>
  </si>
  <si>
    <t>200</t>
  </si>
  <si>
    <t>28323156</t>
  </si>
  <si>
    <t>fólie pro malířské potřeby zakrývací tl 41µ 4x5m</t>
  </si>
  <si>
    <t>-1893764032</t>
  </si>
  <si>
    <t>201</t>
  </si>
  <si>
    <t>783101203</t>
  </si>
  <si>
    <t>Příprava podkladu truhlářských konstrukcí před provedením nátěru broušení smirkovým papírem nebo plátnem jemné</t>
  </si>
  <si>
    <t>-2084639371</t>
  </si>
  <si>
    <t>https://podminky.urs.cz/item/CS_URS_2023_01/783101203</t>
  </si>
  <si>
    <t xml:space="preserve">(3,04*2)*2+(2,14*2)*2+1,8*0,62+0,955*0,62" Okna </t>
  </si>
  <si>
    <t>202</t>
  </si>
  <si>
    <t>783101403</t>
  </si>
  <si>
    <t>Příprava podkladu truhlářských konstrukcí před provedením nátěru oprášení</t>
  </si>
  <si>
    <t>-654382884</t>
  </si>
  <si>
    <t>https://podminky.urs.cz/item/CS_URS_2023_01/783101403</t>
  </si>
  <si>
    <t>203</t>
  </si>
  <si>
    <t>783106805</t>
  </si>
  <si>
    <t>Odstranění nátěrů z truhlářských konstrukcí opálením s obroušením</t>
  </si>
  <si>
    <t>546153516</t>
  </si>
  <si>
    <t>https://podminky.urs.cz/item/CS_URS_2023_01/783106805</t>
  </si>
  <si>
    <t>204</t>
  </si>
  <si>
    <t>783114101</t>
  </si>
  <si>
    <t>Základní nátěr truhlářských konstrukcí jednonásobný syntetický</t>
  </si>
  <si>
    <t>1595505956</t>
  </si>
  <si>
    <t>https://podminky.urs.cz/item/CS_URS_2023_01/783114101</t>
  </si>
  <si>
    <t>205</t>
  </si>
  <si>
    <t>783117101</t>
  </si>
  <si>
    <t>Krycí nátěr truhlářských konstrukcí jednonásobný syntetický</t>
  </si>
  <si>
    <t>-1984893638</t>
  </si>
  <si>
    <t>https://podminky.urs.cz/item/CS_URS_2023_01/783117101</t>
  </si>
  <si>
    <t>206</t>
  </si>
  <si>
    <t>783122131</t>
  </si>
  <si>
    <t>Tmelení truhlářských konstrukcí plošné (plné) včetně přebroušení tmelených míst, tmelem disperzním akrylátovým nebo latexovým</t>
  </si>
  <si>
    <t>862828870</t>
  </si>
  <si>
    <t>https://podminky.urs.cz/item/CS_URS_2023_01/783122131</t>
  </si>
  <si>
    <t>207</t>
  </si>
  <si>
    <t>783162201</t>
  </si>
  <si>
    <t>Dotmelení skleněných výplní truhlářských konstrukcí tmelem sklenářským</t>
  </si>
  <si>
    <t>2000966093</t>
  </si>
  <si>
    <t>https://podminky.urs.cz/item/CS_URS_2023_01/783162201</t>
  </si>
  <si>
    <t>12*2+12*2+4*1,5+3*4+4*2+2*4+0,5*4</t>
  </si>
  <si>
    <t>208</t>
  </si>
  <si>
    <t>783301313</t>
  </si>
  <si>
    <t>Příprava podkladu zámečnických konstrukcí před provedením nátěru odmaštění odmašťovačem ředidlovým</t>
  </si>
  <si>
    <t>-1204813435</t>
  </si>
  <si>
    <t>https://podminky.urs.cz/item/CS_URS_2023_01/783301313</t>
  </si>
  <si>
    <t>209</t>
  </si>
  <si>
    <t>783315101</t>
  </si>
  <si>
    <t>Mezinátěr zámečnických konstrukcí jednonásobný syntetický standardní</t>
  </si>
  <si>
    <t>2083434033</t>
  </si>
  <si>
    <t>https://podminky.urs.cz/item/CS_URS_2023_01/783315101</t>
  </si>
  <si>
    <t>1,8+1,68*2+1,47*2+1,26" zárubně</t>
  </si>
  <si>
    <t>210</t>
  </si>
  <si>
    <t>783317101</t>
  </si>
  <si>
    <t>Krycí nátěr (email) zámečnických konstrukcí jednonásobný syntetický standardní</t>
  </si>
  <si>
    <t>1000556110</t>
  </si>
  <si>
    <t>https://podminky.urs.cz/item/CS_URS_2023_01/783317101</t>
  </si>
  <si>
    <t>211</t>
  </si>
  <si>
    <t>783601715</t>
  </si>
  <si>
    <t>Příprava podkladu armatur a kovových potrubí před provedením nátěru potrubí do DN 50 mm odmaštěním, odmašťovačem ředidlovým</t>
  </si>
  <si>
    <t>1616908532</t>
  </si>
  <si>
    <t>https://podminky.urs.cz/item/CS_URS_2023_01/783601715</t>
  </si>
  <si>
    <t>212</t>
  </si>
  <si>
    <t>783614551</t>
  </si>
  <si>
    <t>Základní nátěr armatur a kovových potrubí jednonásobný potrubí do DN 50 mm syntetický</t>
  </si>
  <si>
    <t>1898002190</t>
  </si>
  <si>
    <t>https://podminky.urs.cz/item/CS_URS_2023_01/783614551</t>
  </si>
  <si>
    <t>213</t>
  </si>
  <si>
    <t>783615551</t>
  </si>
  <si>
    <t>Mezinátěr armatur a kovových potrubí potrubí do DN 50 mm syntetický standardní</t>
  </si>
  <si>
    <t>-1121368728</t>
  </si>
  <si>
    <t>https://podminky.urs.cz/item/CS_URS_2023_01/783615551</t>
  </si>
  <si>
    <t>214</t>
  </si>
  <si>
    <t>783617601</t>
  </si>
  <si>
    <t>Krycí nátěr (email) armatur a kovových potrubí potrubí do DN 50 mm jednonásobný syntetický standardní</t>
  </si>
  <si>
    <t>-270171534</t>
  </si>
  <si>
    <t>https://podminky.urs.cz/item/CS_URS_2023_01/783617601</t>
  </si>
  <si>
    <t>215</t>
  </si>
  <si>
    <t>783601311</t>
  </si>
  <si>
    <t>Příprava podkladu otopných těles před provedením nátěrů deskových odrezivěním bezoplachovým</t>
  </si>
  <si>
    <t>470579742</t>
  </si>
  <si>
    <t>https://podminky.urs.cz/item/CS_URS_2022_02/783601311</t>
  </si>
  <si>
    <t>216</t>
  </si>
  <si>
    <t>783601315</t>
  </si>
  <si>
    <t>Příprava podkladu otopných těles před provedením nátěrů deskových odmaštěním vodou ředitelným</t>
  </si>
  <si>
    <t>1773356832</t>
  </si>
  <si>
    <t>https://podminky.urs.cz/item/CS_URS_2022_02/783601315</t>
  </si>
  <si>
    <t>217</t>
  </si>
  <si>
    <t>783652121</t>
  </si>
  <si>
    <t>Tmelení otopných těles včetně přebroušení tmelených míst deskových, tmelem polyesterovým</t>
  </si>
  <si>
    <t>1113913475</t>
  </si>
  <si>
    <t>https://podminky.urs.cz/item/CS_URS_2022_02/783652121</t>
  </si>
  <si>
    <t>218</t>
  </si>
  <si>
    <t>783614121</t>
  </si>
  <si>
    <t>Základní nátěr otopných těles jednonásobný deskových syntetický</t>
  </si>
  <si>
    <t>-499221769</t>
  </si>
  <si>
    <t>https://podminky.urs.cz/item/CS_URS_2023_01/783614121</t>
  </si>
  <si>
    <t>219</t>
  </si>
  <si>
    <t>783617127</t>
  </si>
  <si>
    <t>Krycí nátěr (email) otopných těles deskových dvojnásobný syntetický</t>
  </si>
  <si>
    <t>479563435</t>
  </si>
  <si>
    <t>https://podminky.urs.cz/item/CS_URS_2023_01/783617127</t>
  </si>
  <si>
    <t>784</t>
  </si>
  <si>
    <t>Dokončovací práce - malby a tapety</t>
  </si>
  <si>
    <t>220</t>
  </si>
  <si>
    <t>784111011</t>
  </si>
  <si>
    <t>Obroušení podkladu omítky v místnostech výšky do 3,80 m</t>
  </si>
  <si>
    <t>-1213584715</t>
  </si>
  <si>
    <t>https://podminky.urs.cz/item/CS_URS_2023_01/784111011</t>
  </si>
  <si>
    <t>221</t>
  </si>
  <si>
    <t>784111031</t>
  </si>
  <si>
    <t>Omytí podkladu omytí v místnostech výšky do 3,80 m</t>
  </si>
  <si>
    <t>-95043356</t>
  </si>
  <si>
    <t>https://podminky.urs.cz/item/CS_URS_2023_01/784111031</t>
  </si>
  <si>
    <t>222</t>
  </si>
  <si>
    <t>784121001</t>
  </si>
  <si>
    <t>Oškrabání malby v místnostech výšky do 3,80 m</t>
  </si>
  <si>
    <t>-617188572</t>
  </si>
  <si>
    <t>https://podminky.urs.cz/item/CS_URS_2023_01/784121001</t>
  </si>
  <si>
    <t>223</t>
  </si>
  <si>
    <t>784141001</t>
  </si>
  <si>
    <t>Odstranění plísní v místnostech výšky do 3,80 m</t>
  </si>
  <si>
    <t>1151896430</t>
  </si>
  <si>
    <t>https://podminky.urs.cz/item/CS_URS_2023_01/784141001</t>
  </si>
  <si>
    <t>224</t>
  </si>
  <si>
    <t>784151011</t>
  </si>
  <si>
    <t>Izolování izolačními barvami vodou ředitelnými dvojnásobné v místnostech výšky do 3,80 m</t>
  </si>
  <si>
    <t>-838068371</t>
  </si>
  <si>
    <t>https://podminky.urs.cz/item/CS_URS_2023_01/784151011</t>
  </si>
  <si>
    <t>225</t>
  </si>
  <si>
    <t>784161101</t>
  </si>
  <si>
    <t>Bandážování (materiál ve specifikaci) spar a prasklin v místnostech výšky do 3,80 m</t>
  </si>
  <si>
    <t>1994562816</t>
  </si>
  <si>
    <t>https://podminky.urs.cz/item/CS_URS_2023_01/784161101</t>
  </si>
  <si>
    <t>226</t>
  </si>
  <si>
    <t>784161111</t>
  </si>
  <si>
    <t>Bandážování (materiál ve specifikaci) rohů stěn v místnostech výšky do 3,80 m</t>
  </si>
  <si>
    <t>104924637</t>
  </si>
  <si>
    <t>https://podminky.urs.cz/item/CS_URS_2023_01/784161111</t>
  </si>
  <si>
    <t>227</t>
  </si>
  <si>
    <t>62750105</t>
  </si>
  <si>
    <t>páska papírová výztužná</t>
  </si>
  <si>
    <t>1342365517</t>
  </si>
  <si>
    <t>35*1,1</t>
  </si>
  <si>
    <t>38,5*1,05 'Přepočtené koeficientem množství</t>
  </si>
  <si>
    <t>228</t>
  </si>
  <si>
    <t>784181101</t>
  </si>
  <si>
    <t>Penetrace podkladu jednonásobná základní akrylátová bezbarvá v místnostech výšky do 3,80 m</t>
  </si>
  <si>
    <t>1043104497</t>
  </si>
  <si>
    <t>https://podminky.urs.cz/item/CS_URS_2023_01/784181101</t>
  </si>
  <si>
    <t>229</t>
  </si>
  <si>
    <t>784221101</t>
  </si>
  <si>
    <t>Malby z malířských směsí otěruvzdorných za sucha dvojnásobné, bílé za sucha otěruvzdorné dobře v místnostech výšky do 3,80 m</t>
  </si>
  <si>
    <t>-778592713</t>
  </si>
  <si>
    <t>https://podminky.urs.cz/item/CS_URS_2023_01/784221101</t>
  </si>
  <si>
    <t>VRN</t>
  </si>
  <si>
    <t>Vedlejší rozpočtové náklady</t>
  </si>
  <si>
    <t>VRN3</t>
  </si>
  <si>
    <t>Zařízení staveniště</t>
  </si>
  <si>
    <t>230</t>
  </si>
  <si>
    <t>030001000</t>
  </si>
  <si>
    <t>1024</t>
  </si>
  <si>
    <t>-247943015</t>
  </si>
  <si>
    <t>https://podminky.urs.cz/item/CS_URS_2023_01/030001000</t>
  </si>
  <si>
    <t>VRN7</t>
  </si>
  <si>
    <t>Provozní vlivy</t>
  </si>
  <si>
    <t>231</t>
  </si>
  <si>
    <t>070001000</t>
  </si>
  <si>
    <t>-92964583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</si>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</sst>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1131121" TargetMode="External" /><Relationship Id="rId2" Type="http://schemas.openxmlformats.org/officeDocument/2006/relationships/hyperlink" Target="https://podminky.urs.cz/item/CS_URS_2023_01/612131121" TargetMode="External" /><Relationship Id="rId3" Type="http://schemas.openxmlformats.org/officeDocument/2006/relationships/hyperlink" Target="https://podminky.urs.cz/item/CS_URS_2023_01/612135101" TargetMode="External" /><Relationship Id="rId4" Type="http://schemas.openxmlformats.org/officeDocument/2006/relationships/hyperlink" Target="https://podminky.urs.cz/item/CS_URS_2023_01/612311131" TargetMode="External" /><Relationship Id="rId5" Type="http://schemas.openxmlformats.org/officeDocument/2006/relationships/hyperlink" Target="https://podminky.urs.cz/item/CS_URS_2023_01/612321121" TargetMode="External" /><Relationship Id="rId6" Type="http://schemas.openxmlformats.org/officeDocument/2006/relationships/hyperlink" Target="https://podminky.urs.cz/item/CS_URS_2023_01/612321191" TargetMode="External" /><Relationship Id="rId7" Type="http://schemas.openxmlformats.org/officeDocument/2006/relationships/hyperlink" Target="https://podminky.urs.cz/item/CS_URS_2023_01/619995001" TargetMode="External" /><Relationship Id="rId8" Type="http://schemas.openxmlformats.org/officeDocument/2006/relationships/hyperlink" Target="https://podminky.urs.cz/item/CS_URS_2023_01/949101111" TargetMode="External" /><Relationship Id="rId9" Type="http://schemas.openxmlformats.org/officeDocument/2006/relationships/hyperlink" Target="https://podminky.urs.cz/item/CS_URS_2023_01/952901108" TargetMode="External" /><Relationship Id="rId10" Type="http://schemas.openxmlformats.org/officeDocument/2006/relationships/hyperlink" Target="https://podminky.urs.cz/item/CS_URS_2023_01/952901114" TargetMode="External" /><Relationship Id="rId11" Type="http://schemas.openxmlformats.org/officeDocument/2006/relationships/hyperlink" Target="https://podminky.urs.cz/item/CS_URS_2023_01/952902031" TargetMode="External" /><Relationship Id="rId12" Type="http://schemas.openxmlformats.org/officeDocument/2006/relationships/hyperlink" Target="https://podminky.urs.cz/item/CS_URS_2023_01/965046111" TargetMode="External" /><Relationship Id="rId13" Type="http://schemas.openxmlformats.org/officeDocument/2006/relationships/hyperlink" Target="https://podminky.urs.cz/item/CS_URS_2023_01/965046119" TargetMode="External" /><Relationship Id="rId14" Type="http://schemas.openxmlformats.org/officeDocument/2006/relationships/hyperlink" Target="https://podminky.urs.cz/item/CS_URS_2023_01/974031132" TargetMode="External" /><Relationship Id="rId15" Type="http://schemas.openxmlformats.org/officeDocument/2006/relationships/hyperlink" Target="https://podminky.urs.cz/item/CS_URS_2023_01/977333121" TargetMode="External" /><Relationship Id="rId16" Type="http://schemas.openxmlformats.org/officeDocument/2006/relationships/hyperlink" Target="https://podminky.urs.cz/item/CS_URS_2023_01/977333122" TargetMode="External" /><Relationship Id="rId17" Type="http://schemas.openxmlformats.org/officeDocument/2006/relationships/hyperlink" Target="https://podminky.urs.cz/item/CS_URS_2023_01/977343212" TargetMode="External" /><Relationship Id="rId18" Type="http://schemas.openxmlformats.org/officeDocument/2006/relationships/hyperlink" Target="https://podminky.urs.cz/item/CS_URS_2023_01/978013191" TargetMode="External" /><Relationship Id="rId19" Type="http://schemas.openxmlformats.org/officeDocument/2006/relationships/hyperlink" Target="https://podminky.urs.cz/item/CS_URS_2023_01/978035117" TargetMode="External" /><Relationship Id="rId20" Type="http://schemas.openxmlformats.org/officeDocument/2006/relationships/hyperlink" Target="https://podminky.urs.cz/item/CS_URS_2023_01/997002511" TargetMode="External" /><Relationship Id="rId21" Type="http://schemas.openxmlformats.org/officeDocument/2006/relationships/hyperlink" Target="https://podminky.urs.cz/item/CS_URS_2023_01/997002519" TargetMode="External" /><Relationship Id="rId22" Type="http://schemas.openxmlformats.org/officeDocument/2006/relationships/hyperlink" Target="https://podminky.urs.cz/item/CS_URS_2023_01/997002611" TargetMode="External" /><Relationship Id="rId23" Type="http://schemas.openxmlformats.org/officeDocument/2006/relationships/hyperlink" Target="https://podminky.urs.cz/item/CS_URS_2023_01/997013216" TargetMode="External" /><Relationship Id="rId24" Type="http://schemas.openxmlformats.org/officeDocument/2006/relationships/hyperlink" Target="https://podminky.urs.cz/item/CS_URS_2023_01/997013219" TargetMode="External" /><Relationship Id="rId25" Type="http://schemas.openxmlformats.org/officeDocument/2006/relationships/hyperlink" Target="https://podminky.urs.cz/item/CS_URS_2023_01/997013609" TargetMode="External" /><Relationship Id="rId26" Type="http://schemas.openxmlformats.org/officeDocument/2006/relationships/hyperlink" Target="https://podminky.urs.cz/item/CS_URS_2023_01/998018003" TargetMode="External" /><Relationship Id="rId27" Type="http://schemas.openxmlformats.org/officeDocument/2006/relationships/hyperlink" Target="https://podminky.urs.cz/item/CS_URS_2023_01/711113117" TargetMode="External" /><Relationship Id="rId28" Type="http://schemas.openxmlformats.org/officeDocument/2006/relationships/hyperlink" Target="https://podminky.urs.cz/item/CS_URS_2023_01/711113127" TargetMode="External" /><Relationship Id="rId29" Type="http://schemas.openxmlformats.org/officeDocument/2006/relationships/hyperlink" Target="https://podminky.urs.cz/item/CS_URS_2023_01/711199101" TargetMode="External" /><Relationship Id="rId30" Type="http://schemas.openxmlformats.org/officeDocument/2006/relationships/hyperlink" Target="https://podminky.urs.cz/item/CS_URS_2023_01/998711202" TargetMode="External" /><Relationship Id="rId31" Type="http://schemas.openxmlformats.org/officeDocument/2006/relationships/hyperlink" Target="https://podminky.urs.cz/item/CS_URS_2023_01/721174043" TargetMode="External" /><Relationship Id="rId32" Type="http://schemas.openxmlformats.org/officeDocument/2006/relationships/hyperlink" Target="https://podminky.urs.cz/item/CS_URS_2023_01/721174045" TargetMode="External" /><Relationship Id="rId33" Type="http://schemas.openxmlformats.org/officeDocument/2006/relationships/hyperlink" Target="https://podminky.urs.cz/item/CS_URS_2023_01/721194105" TargetMode="External" /><Relationship Id="rId34" Type="http://schemas.openxmlformats.org/officeDocument/2006/relationships/hyperlink" Target="https://podminky.urs.cz/item/CS_URS_2023_01/721229111" TargetMode="External" /><Relationship Id="rId35" Type="http://schemas.openxmlformats.org/officeDocument/2006/relationships/hyperlink" Target="https://podminky.urs.cz/item/CS_URS_2023_01/721290111" TargetMode="External" /><Relationship Id="rId36" Type="http://schemas.openxmlformats.org/officeDocument/2006/relationships/hyperlink" Target="https://podminky.urs.cz/item/CS_URS_2023_01/998721203" TargetMode="External" /><Relationship Id="rId37" Type="http://schemas.openxmlformats.org/officeDocument/2006/relationships/hyperlink" Target="https://podminky.urs.cz/item/CS_URS_2023_01/722176112" TargetMode="External" /><Relationship Id="rId38" Type="http://schemas.openxmlformats.org/officeDocument/2006/relationships/hyperlink" Target="https://podminky.urs.cz/item/CS_URS_2023_01/722176113" TargetMode="External" /><Relationship Id="rId39" Type="http://schemas.openxmlformats.org/officeDocument/2006/relationships/hyperlink" Target="https://podminky.urs.cz/item/CS_URS_2023_01/722181211" TargetMode="External" /><Relationship Id="rId40" Type="http://schemas.openxmlformats.org/officeDocument/2006/relationships/hyperlink" Target="https://podminky.urs.cz/item/CS_URS_2023_01/722181212" TargetMode="External" /><Relationship Id="rId41" Type="http://schemas.openxmlformats.org/officeDocument/2006/relationships/hyperlink" Target="https://podminky.urs.cz/item/CS_URS_2023_01/722190401" TargetMode="External" /><Relationship Id="rId42" Type="http://schemas.openxmlformats.org/officeDocument/2006/relationships/hyperlink" Target="https://podminky.urs.cz/item/CS_URS_2023_01/722220111" TargetMode="External" /><Relationship Id="rId43" Type="http://schemas.openxmlformats.org/officeDocument/2006/relationships/hyperlink" Target="https://podminky.urs.cz/item/CS_URS_2023_01/722220121" TargetMode="External" /><Relationship Id="rId44" Type="http://schemas.openxmlformats.org/officeDocument/2006/relationships/hyperlink" Target="https://podminky.urs.cz/item/CS_URS_2023_01/722240123" TargetMode="External" /><Relationship Id="rId45" Type="http://schemas.openxmlformats.org/officeDocument/2006/relationships/hyperlink" Target="https://podminky.urs.cz/item/CS_URS_2023_01/722290234" TargetMode="External" /><Relationship Id="rId46" Type="http://schemas.openxmlformats.org/officeDocument/2006/relationships/hyperlink" Target="https://podminky.urs.cz/item/CS_URS_2023_01/998722203" TargetMode="External" /><Relationship Id="rId47" Type="http://schemas.openxmlformats.org/officeDocument/2006/relationships/hyperlink" Target="https://podminky.urs.cz/item/CS_URS_2023_01/725110811" TargetMode="External" /><Relationship Id="rId48" Type="http://schemas.openxmlformats.org/officeDocument/2006/relationships/hyperlink" Target="https://podminky.urs.cz/item/CS_URS_2023_01/725119122" TargetMode="External" /><Relationship Id="rId49" Type="http://schemas.openxmlformats.org/officeDocument/2006/relationships/hyperlink" Target="https://podminky.urs.cz/item/CS_URS_2023_01/725210821" TargetMode="External" /><Relationship Id="rId50" Type="http://schemas.openxmlformats.org/officeDocument/2006/relationships/hyperlink" Target="https://podminky.urs.cz/item/CS_URS_2023_01/725211601" TargetMode="External" /><Relationship Id="rId51" Type="http://schemas.openxmlformats.org/officeDocument/2006/relationships/hyperlink" Target="https://podminky.urs.cz/item/CS_URS_2022_02/725240811" TargetMode="External" /><Relationship Id="rId52" Type="http://schemas.openxmlformats.org/officeDocument/2006/relationships/hyperlink" Target="https://podminky.urs.cz/item/CS_URS_2023_01/725241214" TargetMode="External" /><Relationship Id="rId53" Type="http://schemas.openxmlformats.org/officeDocument/2006/relationships/hyperlink" Target="https://podminky.urs.cz/item/CS_URS_2022_02/725244313" TargetMode="External" /><Relationship Id="rId54" Type="http://schemas.openxmlformats.org/officeDocument/2006/relationships/hyperlink" Target="https://podminky.urs.cz/item/CS_URS_2023_01/725291641" TargetMode="External" /><Relationship Id="rId55" Type="http://schemas.openxmlformats.org/officeDocument/2006/relationships/hyperlink" Target="https://podminky.urs.cz/item/CS_URS_2023_01/725319111" TargetMode="External" /><Relationship Id="rId56" Type="http://schemas.openxmlformats.org/officeDocument/2006/relationships/hyperlink" Target="https://podminky.urs.cz/item/CS_URS_2023_01/725532116" TargetMode="External" /><Relationship Id="rId57" Type="http://schemas.openxmlformats.org/officeDocument/2006/relationships/hyperlink" Target="https://podminky.urs.cz/item/CS_URS_2023_01/725819202" TargetMode="External" /><Relationship Id="rId58" Type="http://schemas.openxmlformats.org/officeDocument/2006/relationships/hyperlink" Target="https://podminky.urs.cz/item/CS_URS_2023_01/725819401" TargetMode="External" /><Relationship Id="rId59" Type="http://schemas.openxmlformats.org/officeDocument/2006/relationships/hyperlink" Target="https://podminky.urs.cz/item/CS_URS_2023_01/725820801" TargetMode="External" /><Relationship Id="rId60" Type="http://schemas.openxmlformats.org/officeDocument/2006/relationships/hyperlink" Target="https://podminky.urs.cz/item/CS_URS_2023_01/725820802" TargetMode="External" /><Relationship Id="rId61" Type="http://schemas.openxmlformats.org/officeDocument/2006/relationships/hyperlink" Target="https://podminky.urs.cz/item/CS_URS_2023_01/725829111" TargetMode="External" /><Relationship Id="rId62" Type="http://schemas.openxmlformats.org/officeDocument/2006/relationships/hyperlink" Target="https://podminky.urs.cz/item/CS_URS_2023_01/725829131" TargetMode="External" /><Relationship Id="rId63" Type="http://schemas.openxmlformats.org/officeDocument/2006/relationships/hyperlink" Target="https://podminky.urs.cz/item/CS_URS_2023_01/725839101" TargetMode="External" /><Relationship Id="rId64" Type="http://schemas.openxmlformats.org/officeDocument/2006/relationships/hyperlink" Target="https://podminky.urs.cz/item/CS_URS_2023_01/725869218" TargetMode="External" /><Relationship Id="rId65" Type="http://schemas.openxmlformats.org/officeDocument/2006/relationships/hyperlink" Target="https://podminky.urs.cz/item/CS_URS_2023_01/998725203" TargetMode="External" /><Relationship Id="rId66" Type="http://schemas.openxmlformats.org/officeDocument/2006/relationships/hyperlink" Target="https://podminky.urs.cz/item/CS_URS_2022_02/734209103" TargetMode="External" /><Relationship Id="rId67" Type="http://schemas.openxmlformats.org/officeDocument/2006/relationships/hyperlink" Target="https://podminky.urs.cz/item/CS_URS_2022_02/734229143" TargetMode="External" /><Relationship Id="rId68" Type="http://schemas.openxmlformats.org/officeDocument/2006/relationships/hyperlink" Target="https://podminky.urs.cz/item/CS_URS_2023_01/735151821" TargetMode="External" /><Relationship Id="rId69" Type="http://schemas.openxmlformats.org/officeDocument/2006/relationships/hyperlink" Target="https://podminky.urs.cz/item/CS_URS_2022_02/735151822" TargetMode="External" /><Relationship Id="rId70" Type="http://schemas.openxmlformats.org/officeDocument/2006/relationships/hyperlink" Target="https://podminky.urs.cz/item/CS_URS_2022_02/735192921" TargetMode="External" /><Relationship Id="rId71" Type="http://schemas.openxmlformats.org/officeDocument/2006/relationships/hyperlink" Target="https://podminky.urs.cz/item/CS_URS_2023_01/735192923" TargetMode="External" /><Relationship Id="rId72" Type="http://schemas.openxmlformats.org/officeDocument/2006/relationships/hyperlink" Target="https://podminky.urs.cz/item/CS_URS_2022_02/735192925" TargetMode="External" /><Relationship Id="rId73" Type="http://schemas.openxmlformats.org/officeDocument/2006/relationships/hyperlink" Target="https://podminky.urs.cz/item/CS_URS_2022_02/998735201" TargetMode="External" /><Relationship Id="rId74" Type="http://schemas.openxmlformats.org/officeDocument/2006/relationships/hyperlink" Target="https://podminky.urs.cz/item/CS_URS_2023_01/741112002" TargetMode="External" /><Relationship Id="rId75" Type="http://schemas.openxmlformats.org/officeDocument/2006/relationships/hyperlink" Target="https://podminky.urs.cz/item/CS_URS_2023_01/741122015" TargetMode="External" /><Relationship Id="rId76" Type="http://schemas.openxmlformats.org/officeDocument/2006/relationships/hyperlink" Target="https://podminky.urs.cz/item/CS_URS_2023_01/741122016" TargetMode="External" /><Relationship Id="rId77" Type="http://schemas.openxmlformats.org/officeDocument/2006/relationships/hyperlink" Target="https://podminky.urs.cz/item/CS_URS_2023_01/741125811" TargetMode="External" /><Relationship Id="rId78" Type="http://schemas.openxmlformats.org/officeDocument/2006/relationships/hyperlink" Target="https://podminky.urs.cz/item/CS_URS_2023_01/741310111" TargetMode="External" /><Relationship Id="rId79" Type="http://schemas.openxmlformats.org/officeDocument/2006/relationships/hyperlink" Target="https://podminky.urs.cz/item/CS_URS_2023_01/741313001" TargetMode="External" /><Relationship Id="rId80" Type="http://schemas.openxmlformats.org/officeDocument/2006/relationships/hyperlink" Target="https://podminky.urs.cz/item/CS_URS_2023_01/741313003" TargetMode="External" /><Relationship Id="rId81" Type="http://schemas.openxmlformats.org/officeDocument/2006/relationships/hyperlink" Target="https://podminky.urs.cz/item/CS_URS_2023_01/741370001" TargetMode="External" /><Relationship Id="rId82" Type="http://schemas.openxmlformats.org/officeDocument/2006/relationships/hyperlink" Target="https://podminky.urs.cz/item/CS_URS_2023_01/741370002" TargetMode="External" /><Relationship Id="rId83" Type="http://schemas.openxmlformats.org/officeDocument/2006/relationships/hyperlink" Target="https://podminky.urs.cz/item/CS_URS_2023_01/741374011" TargetMode="External" /><Relationship Id="rId84" Type="http://schemas.openxmlformats.org/officeDocument/2006/relationships/hyperlink" Target="https://podminky.urs.cz/item/CS_URS_2023_01/741810002" TargetMode="External" /><Relationship Id="rId85" Type="http://schemas.openxmlformats.org/officeDocument/2006/relationships/hyperlink" Target="https://podminky.urs.cz/item/CS_URS_2023_01/998741203" TargetMode="External" /><Relationship Id="rId86" Type="http://schemas.openxmlformats.org/officeDocument/2006/relationships/hyperlink" Target="https://podminky.urs.cz/item/CS_URS_2023_01/742121001" TargetMode="External" /><Relationship Id="rId87" Type="http://schemas.openxmlformats.org/officeDocument/2006/relationships/hyperlink" Target="https://podminky.urs.cz/item/CS_URS_2023_01/742210121" TargetMode="External" /><Relationship Id="rId88" Type="http://schemas.openxmlformats.org/officeDocument/2006/relationships/hyperlink" Target="https://podminky.urs.cz/item/CS_URS_2023_01/742420051" TargetMode="External" /><Relationship Id="rId89" Type="http://schemas.openxmlformats.org/officeDocument/2006/relationships/hyperlink" Target="https://podminky.urs.cz/item/CS_URS_2023_01/742420121" TargetMode="External" /><Relationship Id="rId90" Type="http://schemas.openxmlformats.org/officeDocument/2006/relationships/hyperlink" Target="https://podminky.urs.cz/item/CS_URS_2023_01/998742203" TargetMode="External" /><Relationship Id="rId91" Type="http://schemas.openxmlformats.org/officeDocument/2006/relationships/hyperlink" Target="https://podminky.urs.cz/item/CS_URS_2023_01/751377011" TargetMode="External" /><Relationship Id="rId92" Type="http://schemas.openxmlformats.org/officeDocument/2006/relationships/hyperlink" Target="https://podminky.urs.cz/item/CS_URS_2023_01/998751202" TargetMode="External" /><Relationship Id="rId93" Type="http://schemas.openxmlformats.org/officeDocument/2006/relationships/hyperlink" Target="https://podminky.urs.cz/item/CS_URS_2023_01/763135811" TargetMode="External" /><Relationship Id="rId94" Type="http://schemas.openxmlformats.org/officeDocument/2006/relationships/hyperlink" Target="https://podminky.urs.cz/item/CS_URS_2023_01/763172321" TargetMode="External" /><Relationship Id="rId95" Type="http://schemas.openxmlformats.org/officeDocument/2006/relationships/hyperlink" Target="https://podminky.urs.cz/item/CS_URS_2023_01/998763202" TargetMode="External" /><Relationship Id="rId96" Type="http://schemas.openxmlformats.org/officeDocument/2006/relationships/hyperlink" Target="https://podminky.urs.cz/item/CS_URS_2022_02/766231821" TargetMode="External" /><Relationship Id="rId97" Type="http://schemas.openxmlformats.org/officeDocument/2006/relationships/hyperlink" Target="https://podminky.urs.cz/item/CS_URS_2023_01/766411821" TargetMode="External" /><Relationship Id="rId98" Type="http://schemas.openxmlformats.org/officeDocument/2006/relationships/hyperlink" Target="https://podminky.urs.cz/item/CS_URS_2023_01/766411822" TargetMode="External" /><Relationship Id="rId99" Type="http://schemas.openxmlformats.org/officeDocument/2006/relationships/hyperlink" Target="https://podminky.urs.cz/item/CS_URS_2022_02/766421821" TargetMode="External" /><Relationship Id="rId100" Type="http://schemas.openxmlformats.org/officeDocument/2006/relationships/hyperlink" Target="https://podminky.urs.cz/item/CS_URS_2023_01/766491851" TargetMode="External" /><Relationship Id="rId101" Type="http://schemas.openxmlformats.org/officeDocument/2006/relationships/hyperlink" Target="https://podminky.urs.cz/item/CS_URS_2023_01/766660001" TargetMode="External" /><Relationship Id="rId102" Type="http://schemas.openxmlformats.org/officeDocument/2006/relationships/hyperlink" Target="https://podminky.urs.cz/item/CS_URS_2023_01/766660723" TargetMode="External" /><Relationship Id="rId103" Type="http://schemas.openxmlformats.org/officeDocument/2006/relationships/hyperlink" Target="https://podminky.urs.cz/item/CS_URS_2023_01/766663915" TargetMode="External" /><Relationship Id="rId104" Type="http://schemas.openxmlformats.org/officeDocument/2006/relationships/hyperlink" Target="https://podminky.urs.cz/item/CS_URS_2023_01/766691914" TargetMode="External" /><Relationship Id="rId105" Type="http://schemas.openxmlformats.org/officeDocument/2006/relationships/hyperlink" Target="https://podminky.urs.cz/item/CS_URS_2023_01/766692112" TargetMode="External" /><Relationship Id="rId106" Type="http://schemas.openxmlformats.org/officeDocument/2006/relationships/hyperlink" Target="https://podminky.urs.cz/item/CS_URS_2023_01/766692114" TargetMode="External" /><Relationship Id="rId107" Type="http://schemas.openxmlformats.org/officeDocument/2006/relationships/hyperlink" Target="https://podminky.urs.cz/item/CS_URS_2023_01/766695212" TargetMode="External" /><Relationship Id="rId108" Type="http://schemas.openxmlformats.org/officeDocument/2006/relationships/hyperlink" Target="https://podminky.urs.cz/item/CS_URS_2023_01/766811115" TargetMode="External" /><Relationship Id="rId109" Type="http://schemas.openxmlformats.org/officeDocument/2006/relationships/hyperlink" Target="https://podminky.urs.cz/item/CS_URS_2023_01/766811141" TargetMode="External" /><Relationship Id="rId110" Type="http://schemas.openxmlformats.org/officeDocument/2006/relationships/hyperlink" Target="https://podminky.urs.cz/item/CS_URS_2023_01/766811151" TargetMode="External" /><Relationship Id="rId111" Type="http://schemas.openxmlformats.org/officeDocument/2006/relationships/hyperlink" Target="https://podminky.urs.cz/item/CS_URS_2023_01/766811213" TargetMode="External" /><Relationship Id="rId112" Type="http://schemas.openxmlformats.org/officeDocument/2006/relationships/hyperlink" Target="https://podminky.urs.cz/item/CS_URS_2023_01/766811223" TargetMode="External" /><Relationship Id="rId113" Type="http://schemas.openxmlformats.org/officeDocument/2006/relationships/hyperlink" Target="https://podminky.urs.cz/item/CS_URS_2023_01/766812840" TargetMode="External" /><Relationship Id="rId114" Type="http://schemas.openxmlformats.org/officeDocument/2006/relationships/hyperlink" Target="https://podminky.urs.cz/item/CS_URS_2023_01/766821112" TargetMode="External" /><Relationship Id="rId115" Type="http://schemas.openxmlformats.org/officeDocument/2006/relationships/hyperlink" Target="https://podminky.urs.cz/item/CS_URS_2023_01/766825821" TargetMode="External" /><Relationship Id="rId116" Type="http://schemas.openxmlformats.org/officeDocument/2006/relationships/hyperlink" Target="https://podminky.urs.cz/item/CS_URS_2023_01/998766203" TargetMode="External" /><Relationship Id="rId117" Type="http://schemas.openxmlformats.org/officeDocument/2006/relationships/hyperlink" Target="https://podminky.urs.cz/item/CS_URS_2023_01/771121011" TargetMode="External" /><Relationship Id="rId118" Type="http://schemas.openxmlformats.org/officeDocument/2006/relationships/hyperlink" Target="https://podminky.urs.cz/item/CS_URS_2023_01/771151014" TargetMode="External" /><Relationship Id="rId119" Type="http://schemas.openxmlformats.org/officeDocument/2006/relationships/hyperlink" Target="https://podminky.urs.cz/item/CS_URS_2023_01/771471810" TargetMode="External" /><Relationship Id="rId120" Type="http://schemas.openxmlformats.org/officeDocument/2006/relationships/hyperlink" Target="https://podminky.urs.cz/item/CS_URS_2023_01/771573810" TargetMode="External" /><Relationship Id="rId121" Type="http://schemas.openxmlformats.org/officeDocument/2006/relationships/hyperlink" Target="https://podminky.urs.cz/item/CS_URS_2023_01/771574113" TargetMode="External" /><Relationship Id="rId122" Type="http://schemas.openxmlformats.org/officeDocument/2006/relationships/hyperlink" Target="https://podminky.urs.cz/item/CS_URS_2023_01/771577151" TargetMode="External" /><Relationship Id="rId123" Type="http://schemas.openxmlformats.org/officeDocument/2006/relationships/hyperlink" Target="https://podminky.urs.cz/item/CS_URS_2023_01/771577152" TargetMode="External" /><Relationship Id="rId124" Type="http://schemas.openxmlformats.org/officeDocument/2006/relationships/hyperlink" Target="https://podminky.urs.cz/item/CS_URS_2023_01/771591115" TargetMode="External" /><Relationship Id="rId125" Type="http://schemas.openxmlformats.org/officeDocument/2006/relationships/hyperlink" Target="https://podminky.urs.cz/item/CS_URS_2023_01/998771203" TargetMode="External" /><Relationship Id="rId126" Type="http://schemas.openxmlformats.org/officeDocument/2006/relationships/hyperlink" Target="https://podminky.urs.cz/item/CS_URS_2023_01/775413320" TargetMode="External" /><Relationship Id="rId127" Type="http://schemas.openxmlformats.org/officeDocument/2006/relationships/hyperlink" Target="https://podminky.urs.cz/item/CS_URS_2022_02/775591311" TargetMode="External" /><Relationship Id="rId128" Type="http://schemas.openxmlformats.org/officeDocument/2006/relationships/hyperlink" Target="https://podminky.urs.cz/item/CS_URS_2022_02/775591312" TargetMode="External" /><Relationship Id="rId129" Type="http://schemas.openxmlformats.org/officeDocument/2006/relationships/hyperlink" Target="https://podminky.urs.cz/item/CS_URS_2022_02/775591316" TargetMode="External" /><Relationship Id="rId130" Type="http://schemas.openxmlformats.org/officeDocument/2006/relationships/hyperlink" Target="https://podminky.urs.cz/item/CS_URS_2022_02/775591905" TargetMode="External" /><Relationship Id="rId131" Type="http://schemas.openxmlformats.org/officeDocument/2006/relationships/hyperlink" Target="https://podminky.urs.cz/item/CS_URS_2022_02/775591919" TargetMode="External" /><Relationship Id="rId132" Type="http://schemas.openxmlformats.org/officeDocument/2006/relationships/hyperlink" Target="https://podminky.urs.cz/item/CS_URS_2022_02/998775203" TargetMode="External" /><Relationship Id="rId133" Type="http://schemas.openxmlformats.org/officeDocument/2006/relationships/hyperlink" Target="https://podminky.urs.cz/item/CS_URS_2023_01/771151012" TargetMode="External" /><Relationship Id="rId134" Type="http://schemas.openxmlformats.org/officeDocument/2006/relationships/hyperlink" Target="https://podminky.urs.cz/item/CS_URS_2023_01/776121112" TargetMode="External" /><Relationship Id="rId135" Type="http://schemas.openxmlformats.org/officeDocument/2006/relationships/hyperlink" Target="https://podminky.urs.cz/item/CS_URS_2023_01/776201814" TargetMode="External" /><Relationship Id="rId136" Type="http://schemas.openxmlformats.org/officeDocument/2006/relationships/hyperlink" Target="https://podminky.urs.cz/item/CS_URS_2023_01/776221111" TargetMode="External" /><Relationship Id="rId137" Type="http://schemas.openxmlformats.org/officeDocument/2006/relationships/hyperlink" Target="https://podminky.urs.cz/item/CS_URS_2023_01/776223111" TargetMode="External" /><Relationship Id="rId138" Type="http://schemas.openxmlformats.org/officeDocument/2006/relationships/hyperlink" Target="https://podminky.urs.cz/item/CS_URS_2023_01/776410811" TargetMode="External" /><Relationship Id="rId139" Type="http://schemas.openxmlformats.org/officeDocument/2006/relationships/hyperlink" Target="https://podminky.urs.cz/item/CS_URS_2023_01/776411111" TargetMode="External" /><Relationship Id="rId140" Type="http://schemas.openxmlformats.org/officeDocument/2006/relationships/hyperlink" Target="https://podminky.urs.cz/item/CS_URS_2023_01/776991821" TargetMode="External" /><Relationship Id="rId141" Type="http://schemas.openxmlformats.org/officeDocument/2006/relationships/hyperlink" Target="https://podminky.urs.cz/item/CS_URS_2023_01/998776203" TargetMode="External" /><Relationship Id="rId142" Type="http://schemas.openxmlformats.org/officeDocument/2006/relationships/hyperlink" Target="https://podminky.urs.cz/item/CS_URS_2023_01/781121011" TargetMode="External" /><Relationship Id="rId143" Type="http://schemas.openxmlformats.org/officeDocument/2006/relationships/hyperlink" Target="https://podminky.urs.cz/item/CS_URS_2023_01/781471810" TargetMode="External" /><Relationship Id="rId144" Type="http://schemas.openxmlformats.org/officeDocument/2006/relationships/hyperlink" Target="https://podminky.urs.cz/item/CS_URS_2023_01/781474113" TargetMode="External" /><Relationship Id="rId145" Type="http://schemas.openxmlformats.org/officeDocument/2006/relationships/hyperlink" Target="https://podminky.urs.cz/item/CS_URS_2023_01/781477111" TargetMode="External" /><Relationship Id="rId146" Type="http://schemas.openxmlformats.org/officeDocument/2006/relationships/hyperlink" Target="https://podminky.urs.cz/item/CS_URS_2023_01/781477112" TargetMode="External" /><Relationship Id="rId147" Type="http://schemas.openxmlformats.org/officeDocument/2006/relationships/hyperlink" Target="https://podminky.urs.cz/item/CS_URS_2023_01/781493111" TargetMode="External" /><Relationship Id="rId148" Type="http://schemas.openxmlformats.org/officeDocument/2006/relationships/hyperlink" Target="https://podminky.urs.cz/item/CS_URS_2023_01/781493511" TargetMode="External" /><Relationship Id="rId149" Type="http://schemas.openxmlformats.org/officeDocument/2006/relationships/hyperlink" Target="https://podminky.urs.cz/item/CS_URS_2023_01/998781203" TargetMode="External" /><Relationship Id="rId150" Type="http://schemas.openxmlformats.org/officeDocument/2006/relationships/hyperlink" Target="https://podminky.urs.cz/item/CS_URS_2023_01/783000125" TargetMode="External" /><Relationship Id="rId151" Type="http://schemas.openxmlformats.org/officeDocument/2006/relationships/hyperlink" Target="https://podminky.urs.cz/item/CS_URS_2023_01/783101203" TargetMode="External" /><Relationship Id="rId152" Type="http://schemas.openxmlformats.org/officeDocument/2006/relationships/hyperlink" Target="https://podminky.urs.cz/item/CS_URS_2023_01/783101403" TargetMode="External" /><Relationship Id="rId153" Type="http://schemas.openxmlformats.org/officeDocument/2006/relationships/hyperlink" Target="https://podminky.urs.cz/item/CS_URS_2023_01/783106805" TargetMode="External" /><Relationship Id="rId154" Type="http://schemas.openxmlformats.org/officeDocument/2006/relationships/hyperlink" Target="https://podminky.urs.cz/item/CS_URS_2023_01/783114101" TargetMode="External" /><Relationship Id="rId155" Type="http://schemas.openxmlformats.org/officeDocument/2006/relationships/hyperlink" Target="https://podminky.urs.cz/item/CS_URS_2023_01/783117101" TargetMode="External" /><Relationship Id="rId156" Type="http://schemas.openxmlformats.org/officeDocument/2006/relationships/hyperlink" Target="https://podminky.urs.cz/item/CS_URS_2023_01/783122131" TargetMode="External" /><Relationship Id="rId157" Type="http://schemas.openxmlformats.org/officeDocument/2006/relationships/hyperlink" Target="https://podminky.urs.cz/item/CS_URS_2023_01/783162201" TargetMode="External" /><Relationship Id="rId158" Type="http://schemas.openxmlformats.org/officeDocument/2006/relationships/hyperlink" Target="https://podminky.urs.cz/item/CS_URS_2023_01/783301313" TargetMode="External" /><Relationship Id="rId159" Type="http://schemas.openxmlformats.org/officeDocument/2006/relationships/hyperlink" Target="https://podminky.urs.cz/item/CS_URS_2023_01/783315101" TargetMode="External" /><Relationship Id="rId160" Type="http://schemas.openxmlformats.org/officeDocument/2006/relationships/hyperlink" Target="https://podminky.urs.cz/item/CS_URS_2023_01/783317101" TargetMode="External" /><Relationship Id="rId161" Type="http://schemas.openxmlformats.org/officeDocument/2006/relationships/hyperlink" Target="https://podminky.urs.cz/item/CS_URS_2023_01/783601715" TargetMode="External" /><Relationship Id="rId162" Type="http://schemas.openxmlformats.org/officeDocument/2006/relationships/hyperlink" Target="https://podminky.urs.cz/item/CS_URS_2023_01/783614551" TargetMode="External" /><Relationship Id="rId163" Type="http://schemas.openxmlformats.org/officeDocument/2006/relationships/hyperlink" Target="https://podminky.urs.cz/item/CS_URS_2023_01/783615551" TargetMode="External" /><Relationship Id="rId164" Type="http://schemas.openxmlformats.org/officeDocument/2006/relationships/hyperlink" Target="https://podminky.urs.cz/item/CS_URS_2023_01/783617601" TargetMode="External" /><Relationship Id="rId165" Type="http://schemas.openxmlformats.org/officeDocument/2006/relationships/hyperlink" Target="https://podminky.urs.cz/item/CS_URS_2022_02/783601311" TargetMode="External" /><Relationship Id="rId166" Type="http://schemas.openxmlformats.org/officeDocument/2006/relationships/hyperlink" Target="https://podminky.urs.cz/item/CS_URS_2022_02/783601315" TargetMode="External" /><Relationship Id="rId167" Type="http://schemas.openxmlformats.org/officeDocument/2006/relationships/hyperlink" Target="https://podminky.urs.cz/item/CS_URS_2022_02/783652121" TargetMode="External" /><Relationship Id="rId168" Type="http://schemas.openxmlformats.org/officeDocument/2006/relationships/hyperlink" Target="https://podminky.urs.cz/item/CS_URS_2023_01/783614121" TargetMode="External" /><Relationship Id="rId169" Type="http://schemas.openxmlformats.org/officeDocument/2006/relationships/hyperlink" Target="https://podminky.urs.cz/item/CS_URS_2023_01/783617127" TargetMode="External" /><Relationship Id="rId170" Type="http://schemas.openxmlformats.org/officeDocument/2006/relationships/hyperlink" Target="https://podminky.urs.cz/item/CS_URS_2023_01/784111011" TargetMode="External" /><Relationship Id="rId171" Type="http://schemas.openxmlformats.org/officeDocument/2006/relationships/hyperlink" Target="https://podminky.urs.cz/item/CS_URS_2023_01/784111031" TargetMode="External" /><Relationship Id="rId172" Type="http://schemas.openxmlformats.org/officeDocument/2006/relationships/hyperlink" Target="https://podminky.urs.cz/item/CS_URS_2023_01/784121001" TargetMode="External" /><Relationship Id="rId173" Type="http://schemas.openxmlformats.org/officeDocument/2006/relationships/hyperlink" Target="https://podminky.urs.cz/item/CS_URS_2023_01/784141001" TargetMode="External" /><Relationship Id="rId174" Type="http://schemas.openxmlformats.org/officeDocument/2006/relationships/hyperlink" Target="https://podminky.urs.cz/item/CS_URS_2023_01/784151011" TargetMode="External" /><Relationship Id="rId175" Type="http://schemas.openxmlformats.org/officeDocument/2006/relationships/hyperlink" Target="https://podminky.urs.cz/item/CS_URS_2023_01/784161101" TargetMode="External" /><Relationship Id="rId176" Type="http://schemas.openxmlformats.org/officeDocument/2006/relationships/hyperlink" Target="https://podminky.urs.cz/item/CS_URS_2023_01/784161111" TargetMode="External" /><Relationship Id="rId177" Type="http://schemas.openxmlformats.org/officeDocument/2006/relationships/hyperlink" Target="https://podminky.urs.cz/item/CS_URS_2023_01/784181101" TargetMode="External" /><Relationship Id="rId178" Type="http://schemas.openxmlformats.org/officeDocument/2006/relationships/hyperlink" Target="https://podminky.urs.cz/item/CS_URS_2023_01/784221101" TargetMode="External" /><Relationship Id="rId179" Type="http://schemas.openxmlformats.org/officeDocument/2006/relationships/hyperlink" Target="https://podminky.urs.cz/item/CS_URS_2023_01/030001000" TargetMode="External" /><Relationship Id="rId1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230130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Štefánikova 259/51, Byt 259/25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13. 2. 2023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Městká část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MAPAMI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'230130 - Štefánikova 259-...'!J28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'230130 - Štefánikova 259-...'!P99</f>
        <v>0</v>
      </c>
      <c r="AV55" s="121">
        <f>'230130 - Štefánikova 259-...'!J31</f>
        <v>0</v>
      </c>
      <c r="AW55" s="121">
        <f>'230130 - Štefánikova 259-...'!J32</f>
        <v>0</v>
      </c>
      <c r="AX55" s="121">
        <f>'230130 - Štefánikova 259-...'!J33</f>
        <v>0</v>
      </c>
      <c r="AY55" s="121">
        <f>'230130 - Štefánikova 259-...'!J34</f>
        <v>0</v>
      </c>
      <c r="AZ55" s="121">
        <f>'230130 - Štefánikova 259-...'!F31</f>
        <v>0</v>
      </c>
      <c r="BA55" s="121">
        <f>'230130 - Štefánikova 259-...'!F32</f>
        <v>0</v>
      </c>
      <c r="BB55" s="121">
        <f>'230130 - Štefánikova 259-...'!F33</f>
        <v>0</v>
      </c>
      <c r="BC55" s="121">
        <f>'230130 - Štefánikova 259-...'!F34</f>
        <v>0</v>
      </c>
      <c r="BD55" s="123">
        <f>'230130 - Štefánikova 259-...'!F35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G0bq3dQCpUdwDxD1kS8R0cDbb61Q05JCvl4UCy88iaBuMfq9BH0+M3U8d+rdextCvwjMagpJ/icNvghwvoB6tA==" hashValue="pNYdBjKyPzJIQnVhlGd8eEGGRLc5UO9eW4k8XwTXasWHzY2XlqAIDNJzk/9lAtJ0AUYfzGbmtUytMDVWCy/rGQ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0130 - Štefánikova 259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zakázky'!AN8</f>
        <v>13. 2. 2023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zakázky'!AN13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2"/>
      <c r="G16" s="132"/>
      <c r="H16" s="132"/>
      <c r="I16" s="129" t="s">
        <v>28</v>
      </c>
      <c r="J16" s="35" t="str">
        <f>'Rekapitulace zakázky'!AN14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zakázky'!AN16="","",'Rekapitulace zakázky'!AN16)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zakázky'!E17="","",'Rekapitulace zakázky'!E17)</f>
        <v xml:space="preserve"> </v>
      </c>
      <c r="F19" s="40"/>
      <c r="G19" s="40"/>
      <c r="H19" s="40"/>
      <c r="I19" s="129" t="s">
        <v>28</v>
      </c>
      <c r="J19" s="132" t="str">
        <f>IF('Rekapitulace zakázky'!AN17="","",'Rekapitulace zakázky'!AN17)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ROUND(J99,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ROUND((SUM(BE99:BE801)),  2)</f>
        <v>0</v>
      </c>
      <c r="G31" s="40"/>
      <c r="H31" s="40"/>
      <c r="I31" s="144">
        <v>0.20999999999999999</v>
      </c>
      <c r="J31" s="143">
        <f>ROUND(((SUM(BE99:BE801))*I31),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ROUND((SUM(BF99:BF801)),  2)</f>
        <v>0</v>
      </c>
      <c r="G32" s="40"/>
      <c r="H32" s="40"/>
      <c r="I32" s="144">
        <v>0.14999999999999999</v>
      </c>
      <c r="J32" s="143">
        <f>ROUND(((SUM(BF99:BF801))*I32),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ROUND((SUM(BG99:BG801)),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ROUND((SUM(BH99:BH801)),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ROUND((SUM(BI99:BI801)),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Štefánikova 259/51, Byt 259/25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Praha</v>
      </c>
      <c r="G48" s="42"/>
      <c r="H48" s="42"/>
      <c r="I48" s="34" t="s">
        <v>23</v>
      </c>
      <c r="J48" s="74" t="str">
        <f>IF(J10="","",J10)</f>
        <v>13. 2. 2023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Městká část Praha 5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MAPAMI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J99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J100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J101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J163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J242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J256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0"/>
      <c r="C61" s="161"/>
      <c r="D61" s="162" t="s">
        <v>89</v>
      </c>
      <c r="E61" s="163"/>
      <c r="F61" s="163"/>
      <c r="G61" s="163"/>
      <c r="H61" s="163"/>
      <c r="I61" s="163"/>
      <c r="J61" s="164">
        <f>J259</f>
        <v>0</v>
      </c>
      <c r="K61" s="161"/>
      <c r="L61" s="165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6"/>
      <c r="C62" s="167"/>
      <c r="D62" s="168" t="s">
        <v>90</v>
      </c>
      <c r="E62" s="169"/>
      <c r="F62" s="169"/>
      <c r="G62" s="169"/>
      <c r="H62" s="169"/>
      <c r="I62" s="169"/>
      <c r="J62" s="170">
        <f>J260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J284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J300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J341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J391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J396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J409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J458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J475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J483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J496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J551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J591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J616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J675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J711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J757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0"/>
      <c r="C79" s="161"/>
      <c r="D79" s="162" t="s">
        <v>107</v>
      </c>
      <c r="E79" s="163"/>
      <c r="F79" s="163"/>
      <c r="G79" s="163"/>
      <c r="H79" s="163"/>
      <c r="I79" s="163"/>
      <c r="J79" s="164">
        <f>J796</f>
        <v>0</v>
      </c>
      <c r="K79" s="161"/>
      <c r="L79" s="165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66"/>
      <c r="C80" s="167"/>
      <c r="D80" s="168" t="s">
        <v>108</v>
      </c>
      <c r="E80" s="169"/>
      <c r="F80" s="169"/>
      <c r="G80" s="169"/>
      <c r="H80" s="169"/>
      <c r="I80" s="169"/>
      <c r="J80" s="170">
        <f>J797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6"/>
      <c r="C81" s="167"/>
      <c r="D81" s="168" t="s">
        <v>109</v>
      </c>
      <c r="E81" s="169"/>
      <c r="F81" s="169"/>
      <c r="G81" s="169"/>
      <c r="H81" s="169"/>
      <c r="I81" s="169"/>
      <c r="J81" s="170">
        <f>J800</f>
        <v>0</v>
      </c>
      <c r="K81" s="167"/>
      <c r="L81" s="17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110</v>
      </c>
      <c r="D88" s="42"/>
      <c r="E88" s="42"/>
      <c r="F88" s="42"/>
      <c r="G88" s="42"/>
      <c r="H88" s="42"/>
      <c r="I88" s="42"/>
      <c r="J88" s="42"/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E7</f>
        <v>Štefánikova 259/51, Byt 259/25</v>
      </c>
      <c r="F91" s="42"/>
      <c r="G91" s="42"/>
      <c r="H91" s="42"/>
      <c r="I91" s="42"/>
      <c r="J91" s="42"/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F10</f>
        <v>Praha</v>
      </c>
      <c r="G93" s="42"/>
      <c r="H93" s="42"/>
      <c r="I93" s="34" t="s">
        <v>23</v>
      </c>
      <c r="J93" s="74" t="str">
        <f>IF(J10="","",J10)</f>
        <v>13. 2. 2023</v>
      </c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E13</f>
        <v>Městká část Praha 5</v>
      </c>
      <c r="G95" s="42"/>
      <c r="H95" s="42"/>
      <c r="I95" s="34" t="s">
        <v>31</v>
      </c>
      <c r="J95" s="38" t="str">
        <f>E19</f>
        <v xml:space="preserve"> </v>
      </c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IF(E16="","",E16)</f>
        <v>Vyplň údaj</v>
      </c>
      <c r="G96" s="42"/>
      <c r="H96" s="42"/>
      <c r="I96" s="34" t="s">
        <v>34</v>
      </c>
      <c r="J96" s="38" t="str">
        <f>E22</f>
        <v>MAPAMI s.r.o.</v>
      </c>
      <c r="K96" s="42"/>
      <c r="L96" s="13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2"/>
      <c r="B98" s="173"/>
      <c r="C98" s="174" t="s">
        <v>111</v>
      </c>
      <c r="D98" s="175" t="s">
        <v>57</v>
      </c>
      <c r="E98" s="175" t="s">
        <v>53</v>
      </c>
      <c r="F98" s="175" t="s">
        <v>54</v>
      </c>
      <c r="G98" s="175" t="s">
        <v>112</v>
      </c>
      <c r="H98" s="175" t="s">
        <v>113</v>
      </c>
      <c r="I98" s="175" t="s">
        <v>114</v>
      </c>
      <c r="J98" s="175" t="s">
        <v>82</v>
      </c>
      <c r="K98" s="176" t="s">
        <v>115</v>
      </c>
      <c r="L98" s="177"/>
      <c r="M98" s="94" t="s">
        <v>19</v>
      </c>
      <c r="N98" s="95" t="s">
        <v>42</v>
      </c>
      <c r="O98" s="95" t="s">
        <v>116</v>
      </c>
      <c r="P98" s="95" t="s">
        <v>117</v>
      </c>
      <c r="Q98" s="95" t="s">
        <v>118</v>
      </c>
      <c r="R98" s="95" t="s">
        <v>119</v>
      </c>
      <c r="S98" s="95" t="s">
        <v>120</v>
      </c>
      <c r="T98" s="96" t="s">
        <v>121</v>
      </c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</row>
    <row r="99" s="2" customFormat="1" ht="22.8" customHeight="1">
      <c r="A99" s="40"/>
      <c r="B99" s="41"/>
      <c r="C99" s="101" t="s">
        <v>122</v>
      </c>
      <c r="D99" s="42"/>
      <c r="E99" s="42"/>
      <c r="F99" s="42"/>
      <c r="G99" s="42"/>
      <c r="H99" s="42"/>
      <c r="I99" s="42"/>
      <c r="J99" s="178">
        <f>BK99</f>
        <v>0</v>
      </c>
      <c r="K99" s="42"/>
      <c r="L99" s="46"/>
      <c r="M99" s="97"/>
      <c r="N99" s="179"/>
      <c r="O99" s="98"/>
      <c r="P99" s="180">
        <f>P100+P259+P796</f>
        <v>0</v>
      </c>
      <c r="Q99" s="98"/>
      <c r="R99" s="180">
        <f>R100+R259+R796</f>
        <v>4.2982738600000001</v>
      </c>
      <c r="S99" s="98"/>
      <c r="T99" s="181">
        <f>T100+T259+T796</f>
        <v>7.4525258200000009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71</v>
      </c>
      <c r="AU99" s="19" t="s">
        <v>83</v>
      </c>
      <c r="BK99" s="182">
        <f>BK100+BK259+BK796</f>
        <v>0</v>
      </c>
    </row>
    <row r="100" s="12" customFormat="1" ht="25.92" customHeight="1">
      <c r="A100" s="12"/>
      <c r="B100" s="183"/>
      <c r="C100" s="184"/>
      <c r="D100" s="185" t="s">
        <v>71</v>
      </c>
      <c r="E100" s="186" t="s">
        <v>123</v>
      </c>
      <c r="F100" s="186" t="s">
        <v>124</v>
      </c>
      <c r="G100" s="184"/>
      <c r="H100" s="184"/>
      <c r="I100" s="187"/>
      <c r="J100" s="188">
        <f>BK100</f>
        <v>0</v>
      </c>
      <c r="K100" s="184"/>
      <c r="L100" s="189"/>
      <c r="M100" s="190"/>
      <c r="N100" s="191"/>
      <c r="O100" s="191"/>
      <c r="P100" s="192">
        <f>P101+P163+P242+P256</f>
        <v>0</v>
      </c>
      <c r="Q100" s="191"/>
      <c r="R100" s="192">
        <f>R101+R163+R242+R256</f>
        <v>2.0489598400000002</v>
      </c>
      <c r="S100" s="191"/>
      <c r="T100" s="193">
        <f>T101+T163+T242+T256</f>
        <v>2.4160708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4" t="s">
        <v>77</v>
      </c>
      <c r="AT100" s="195" t="s">
        <v>71</v>
      </c>
      <c r="AU100" s="195" t="s">
        <v>72</v>
      </c>
      <c r="AY100" s="194" t="s">
        <v>125</v>
      </c>
      <c r="BK100" s="196">
        <f>BK101+BK163+BK242+BK256</f>
        <v>0</v>
      </c>
    </row>
    <row r="101" s="12" customFormat="1" ht="22.8" customHeight="1">
      <c r="A101" s="12"/>
      <c r="B101" s="183"/>
      <c r="C101" s="184"/>
      <c r="D101" s="185" t="s">
        <v>71</v>
      </c>
      <c r="E101" s="197" t="s">
        <v>126</v>
      </c>
      <c r="F101" s="197" t="s">
        <v>127</v>
      </c>
      <c r="G101" s="184"/>
      <c r="H101" s="184"/>
      <c r="I101" s="187"/>
      <c r="J101" s="198">
        <f>BK101</f>
        <v>0</v>
      </c>
      <c r="K101" s="184"/>
      <c r="L101" s="189"/>
      <c r="M101" s="190"/>
      <c r="N101" s="191"/>
      <c r="O101" s="191"/>
      <c r="P101" s="192">
        <f>SUM(P102:P162)</f>
        <v>0</v>
      </c>
      <c r="Q101" s="191"/>
      <c r="R101" s="192">
        <f>SUM(R102:R162)</f>
        <v>2.0380680800000004</v>
      </c>
      <c r="S101" s="191"/>
      <c r="T101" s="193">
        <f>SUM(T102:T162)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77</v>
      </c>
      <c r="AT101" s="195" t="s">
        <v>71</v>
      </c>
      <c r="AU101" s="195" t="s">
        <v>77</v>
      </c>
      <c r="AY101" s="194" t="s">
        <v>125</v>
      </c>
      <c r="BK101" s="196">
        <f>SUM(BK102:BK162)</f>
        <v>0</v>
      </c>
    </row>
    <row r="102" s="2" customFormat="1" ht="16.5" customHeight="1">
      <c r="A102" s="40"/>
      <c r="B102" s="41"/>
      <c r="C102" s="199" t="s">
        <v>77</v>
      </c>
      <c r="D102" s="199" t="s">
        <v>128</v>
      </c>
      <c r="E102" s="200" t="s">
        <v>129</v>
      </c>
      <c r="F102" s="201" t="s">
        <v>130</v>
      </c>
      <c r="G102" s="202" t="s">
        <v>131</v>
      </c>
      <c r="H102" s="203">
        <v>56.466999999999999</v>
      </c>
      <c r="I102" s="204"/>
      <c r="J102" s="205">
        <f>ROUND(I102*H102,2)</f>
        <v>0</v>
      </c>
      <c r="K102" s="201" t="s">
        <v>132</v>
      </c>
      <c r="L102" s="46"/>
      <c r="M102" s="206" t="s">
        <v>19</v>
      </c>
      <c r="N102" s="207" t="s">
        <v>44</v>
      </c>
      <c r="O102" s="86"/>
      <c r="P102" s="208">
        <f>O102*H102</f>
        <v>0</v>
      </c>
      <c r="Q102" s="208">
        <v>0.00025999999999999998</v>
      </c>
      <c r="R102" s="208">
        <f>Q102*H102</f>
        <v>0.014681419999999999</v>
      </c>
      <c r="S102" s="208">
        <v>0</v>
      </c>
      <c r="T102" s="20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0" t="s">
        <v>133</v>
      </c>
      <c r="AT102" s="210" t="s">
        <v>128</v>
      </c>
      <c r="AU102" s="210" t="s">
        <v>134</v>
      </c>
      <c r="AY102" s="19" t="s">
        <v>125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9" t="s">
        <v>134</v>
      </c>
      <c r="BK102" s="211">
        <f>ROUND(I102*H102,2)</f>
        <v>0</v>
      </c>
      <c r="BL102" s="19" t="s">
        <v>133</v>
      </c>
      <c r="BM102" s="210" t="s">
        <v>135</v>
      </c>
    </row>
    <row r="103" s="2" customFormat="1">
      <c r="A103" s="40"/>
      <c r="B103" s="41"/>
      <c r="C103" s="42"/>
      <c r="D103" s="212" t="s">
        <v>136</v>
      </c>
      <c r="E103" s="42"/>
      <c r="F103" s="213" t="s">
        <v>137</v>
      </c>
      <c r="G103" s="42"/>
      <c r="H103" s="42"/>
      <c r="I103" s="214"/>
      <c r="J103" s="42"/>
      <c r="K103" s="42"/>
      <c r="L103" s="46"/>
      <c r="M103" s="215"/>
      <c r="N103" s="21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136</v>
      </c>
      <c r="AU103" s="19" t="s">
        <v>134</v>
      </c>
    </row>
    <row r="104" s="13" customFormat="1">
      <c r="A104" s="13"/>
      <c r="B104" s="217"/>
      <c r="C104" s="218"/>
      <c r="D104" s="219" t="s">
        <v>138</v>
      </c>
      <c r="E104" s="220" t="s">
        <v>19</v>
      </c>
      <c r="F104" s="221" t="s">
        <v>139</v>
      </c>
      <c r="G104" s="218"/>
      <c r="H104" s="222">
        <v>10.829000000000001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138</v>
      </c>
      <c r="AU104" s="228" t="s">
        <v>134</v>
      </c>
      <c r="AV104" s="13" t="s">
        <v>134</v>
      </c>
      <c r="AW104" s="13" t="s">
        <v>33</v>
      </c>
      <c r="AX104" s="13" t="s">
        <v>72</v>
      </c>
      <c r="AY104" s="228" t="s">
        <v>125</v>
      </c>
    </row>
    <row r="105" s="14" customFormat="1">
      <c r="A105" s="14"/>
      <c r="B105" s="229"/>
      <c r="C105" s="230"/>
      <c r="D105" s="219" t="s">
        <v>138</v>
      </c>
      <c r="E105" s="231" t="s">
        <v>19</v>
      </c>
      <c r="F105" s="232" t="s">
        <v>140</v>
      </c>
      <c r="G105" s="230"/>
      <c r="H105" s="233">
        <v>10.829000000000001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138</v>
      </c>
      <c r="AU105" s="239" t="s">
        <v>134</v>
      </c>
      <c r="AV105" s="14" t="s">
        <v>141</v>
      </c>
      <c r="AW105" s="14" t="s">
        <v>33</v>
      </c>
      <c r="AX105" s="14" t="s">
        <v>72</v>
      </c>
      <c r="AY105" s="239" t="s">
        <v>125</v>
      </c>
    </row>
    <row r="106" s="13" customFormat="1">
      <c r="A106" s="13"/>
      <c r="B106" s="217"/>
      <c r="C106" s="218"/>
      <c r="D106" s="219" t="s">
        <v>138</v>
      </c>
      <c r="E106" s="220" t="s">
        <v>19</v>
      </c>
      <c r="F106" s="221" t="s">
        <v>142</v>
      </c>
      <c r="G106" s="218"/>
      <c r="H106" s="222">
        <v>4.1520000000000001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138</v>
      </c>
      <c r="AU106" s="228" t="s">
        <v>134</v>
      </c>
      <c r="AV106" s="13" t="s">
        <v>134</v>
      </c>
      <c r="AW106" s="13" t="s">
        <v>33</v>
      </c>
      <c r="AX106" s="13" t="s">
        <v>72</v>
      </c>
      <c r="AY106" s="228" t="s">
        <v>125</v>
      </c>
    </row>
    <row r="107" s="14" customFormat="1">
      <c r="A107" s="14"/>
      <c r="B107" s="229"/>
      <c r="C107" s="230"/>
      <c r="D107" s="219" t="s">
        <v>138</v>
      </c>
      <c r="E107" s="231" t="s">
        <v>19</v>
      </c>
      <c r="F107" s="232" t="s">
        <v>140</v>
      </c>
      <c r="G107" s="230"/>
      <c r="H107" s="233">
        <v>4.1520000000000001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138</v>
      </c>
      <c r="AU107" s="239" t="s">
        <v>134</v>
      </c>
      <c r="AV107" s="14" t="s">
        <v>141</v>
      </c>
      <c r="AW107" s="14" t="s">
        <v>33</v>
      </c>
      <c r="AX107" s="14" t="s">
        <v>72</v>
      </c>
      <c r="AY107" s="239" t="s">
        <v>125</v>
      </c>
    </row>
    <row r="108" s="13" customFormat="1">
      <c r="A108" s="13"/>
      <c r="B108" s="217"/>
      <c r="C108" s="218"/>
      <c r="D108" s="219" t="s">
        <v>138</v>
      </c>
      <c r="E108" s="220" t="s">
        <v>19</v>
      </c>
      <c r="F108" s="221" t="s">
        <v>143</v>
      </c>
      <c r="G108" s="218"/>
      <c r="H108" s="222">
        <v>1.2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138</v>
      </c>
      <c r="AU108" s="228" t="s">
        <v>134</v>
      </c>
      <c r="AV108" s="13" t="s">
        <v>134</v>
      </c>
      <c r="AW108" s="13" t="s">
        <v>33</v>
      </c>
      <c r="AX108" s="13" t="s">
        <v>72</v>
      </c>
      <c r="AY108" s="228" t="s">
        <v>125</v>
      </c>
    </row>
    <row r="109" s="14" customFormat="1">
      <c r="A109" s="14"/>
      <c r="B109" s="229"/>
      <c r="C109" s="230"/>
      <c r="D109" s="219" t="s">
        <v>138</v>
      </c>
      <c r="E109" s="231" t="s">
        <v>19</v>
      </c>
      <c r="F109" s="232" t="s">
        <v>140</v>
      </c>
      <c r="G109" s="230"/>
      <c r="H109" s="233">
        <v>1.2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138</v>
      </c>
      <c r="AU109" s="239" t="s">
        <v>134</v>
      </c>
      <c r="AV109" s="14" t="s">
        <v>141</v>
      </c>
      <c r="AW109" s="14" t="s">
        <v>33</v>
      </c>
      <c r="AX109" s="14" t="s">
        <v>72</v>
      </c>
      <c r="AY109" s="239" t="s">
        <v>125</v>
      </c>
    </row>
    <row r="110" s="13" customFormat="1">
      <c r="A110" s="13"/>
      <c r="B110" s="217"/>
      <c r="C110" s="218"/>
      <c r="D110" s="219" t="s">
        <v>138</v>
      </c>
      <c r="E110" s="220" t="s">
        <v>19</v>
      </c>
      <c r="F110" s="221" t="s">
        <v>144</v>
      </c>
      <c r="G110" s="218"/>
      <c r="H110" s="222">
        <v>21.027999999999999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138</v>
      </c>
      <c r="AU110" s="228" t="s">
        <v>134</v>
      </c>
      <c r="AV110" s="13" t="s">
        <v>134</v>
      </c>
      <c r="AW110" s="13" t="s">
        <v>33</v>
      </c>
      <c r="AX110" s="13" t="s">
        <v>72</v>
      </c>
      <c r="AY110" s="228" t="s">
        <v>125</v>
      </c>
    </row>
    <row r="111" s="14" customFormat="1">
      <c r="A111" s="14"/>
      <c r="B111" s="229"/>
      <c r="C111" s="230"/>
      <c r="D111" s="219" t="s">
        <v>138</v>
      </c>
      <c r="E111" s="231" t="s">
        <v>19</v>
      </c>
      <c r="F111" s="232" t="s">
        <v>140</v>
      </c>
      <c r="G111" s="230"/>
      <c r="H111" s="233">
        <v>21.027999999999999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138</v>
      </c>
      <c r="AU111" s="239" t="s">
        <v>134</v>
      </c>
      <c r="AV111" s="14" t="s">
        <v>141</v>
      </c>
      <c r="AW111" s="14" t="s">
        <v>33</v>
      </c>
      <c r="AX111" s="14" t="s">
        <v>72</v>
      </c>
      <c r="AY111" s="239" t="s">
        <v>125</v>
      </c>
    </row>
    <row r="112" s="13" customFormat="1">
      <c r="A112" s="13"/>
      <c r="B112" s="217"/>
      <c r="C112" s="218"/>
      <c r="D112" s="219" t="s">
        <v>138</v>
      </c>
      <c r="E112" s="220" t="s">
        <v>19</v>
      </c>
      <c r="F112" s="221" t="s">
        <v>145</v>
      </c>
      <c r="G112" s="218"/>
      <c r="H112" s="222">
        <v>4.2450000000000001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138</v>
      </c>
      <c r="AU112" s="228" t="s">
        <v>134</v>
      </c>
      <c r="AV112" s="13" t="s">
        <v>134</v>
      </c>
      <c r="AW112" s="13" t="s">
        <v>33</v>
      </c>
      <c r="AX112" s="13" t="s">
        <v>72</v>
      </c>
      <c r="AY112" s="228" t="s">
        <v>125</v>
      </c>
    </row>
    <row r="113" s="14" customFormat="1">
      <c r="A113" s="14"/>
      <c r="B113" s="229"/>
      <c r="C113" s="230"/>
      <c r="D113" s="219" t="s">
        <v>138</v>
      </c>
      <c r="E113" s="231" t="s">
        <v>19</v>
      </c>
      <c r="F113" s="232" t="s">
        <v>140</v>
      </c>
      <c r="G113" s="230"/>
      <c r="H113" s="233">
        <v>4.2450000000000001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138</v>
      </c>
      <c r="AU113" s="239" t="s">
        <v>134</v>
      </c>
      <c r="AV113" s="14" t="s">
        <v>141</v>
      </c>
      <c r="AW113" s="14" t="s">
        <v>33</v>
      </c>
      <c r="AX113" s="14" t="s">
        <v>72</v>
      </c>
      <c r="AY113" s="239" t="s">
        <v>125</v>
      </c>
    </row>
    <row r="114" s="13" customFormat="1">
      <c r="A114" s="13"/>
      <c r="B114" s="217"/>
      <c r="C114" s="218"/>
      <c r="D114" s="219" t="s">
        <v>138</v>
      </c>
      <c r="E114" s="220" t="s">
        <v>19</v>
      </c>
      <c r="F114" s="221" t="s">
        <v>146</v>
      </c>
      <c r="G114" s="218"/>
      <c r="H114" s="222">
        <v>13.869999999999999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138</v>
      </c>
      <c r="AU114" s="228" t="s">
        <v>134</v>
      </c>
      <c r="AV114" s="13" t="s">
        <v>134</v>
      </c>
      <c r="AW114" s="13" t="s">
        <v>33</v>
      </c>
      <c r="AX114" s="13" t="s">
        <v>72</v>
      </c>
      <c r="AY114" s="228" t="s">
        <v>125</v>
      </c>
    </row>
    <row r="115" s="14" customFormat="1">
      <c r="A115" s="14"/>
      <c r="B115" s="229"/>
      <c r="C115" s="230"/>
      <c r="D115" s="219" t="s">
        <v>138</v>
      </c>
      <c r="E115" s="231" t="s">
        <v>19</v>
      </c>
      <c r="F115" s="232" t="s">
        <v>140</v>
      </c>
      <c r="G115" s="230"/>
      <c r="H115" s="233">
        <v>13.869999999999999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138</v>
      </c>
      <c r="AU115" s="239" t="s">
        <v>134</v>
      </c>
      <c r="AV115" s="14" t="s">
        <v>141</v>
      </c>
      <c r="AW115" s="14" t="s">
        <v>33</v>
      </c>
      <c r="AX115" s="14" t="s">
        <v>72</v>
      </c>
      <c r="AY115" s="239" t="s">
        <v>125</v>
      </c>
    </row>
    <row r="116" s="13" customFormat="1">
      <c r="A116" s="13"/>
      <c r="B116" s="217"/>
      <c r="C116" s="218"/>
      <c r="D116" s="219" t="s">
        <v>138</v>
      </c>
      <c r="E116" s="220" t="s">
        <v>19</v>
      </c>
      <c r="F116" s="221" t="s">
        <v>147</v>
      </c>
      <c r="G116" s="218"/>
      <c r="H116" s="222">
        <v>1.143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138</v>
      </c>
      <c r="AU116" s="228" t="s">
        <v>134</v>
      </c>
      <c r="AV116" s="13" t="s">
        <v>134</v>
      </c>
      <c r="AW116" s="13" t="s">
        <v>33</v>
      </c>
      <c r="AX116" s="13" t="s">
        <v>72</v>
      </c>
      <c r="AY116" s="228" t="s">
        <v>125</v>
      </c>
    </row>
    <row r="117" s="14" customFormat="1">
      <c r="A117" s="14"/>
      <c r="B117" s="229"/>
      <c r="C117" s="230"/>
      <c r="D117" s="219" t="s">
        <v>138</v>
      </c>
      <c r="E117" s="231" t="s">
        <v>19</v>
      </c>
      <c r="F117" s="232" t="s">
        <v>140</v>
      </c>
      <c r="G117" s="230"/>
      <c r="H117" s="233">
        <v>1.143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138</v>
      </c>
      <c r="AU117" s="239" t="s">
        <v>134</v>
      </c>
      <c r="AV117" s="14" t="s">
        <v>141</v>
      </c>
      <c r="AW117" s="14" t="s">
        <v>33</v>
      </c>
      <c r="AX117" s="14" t="s">
        <v>72</v>
      </c>
      <c r="AY117" s="239" t="s">
        <v>125</v>
      </c>
    </row>
    <row r="118" s="15" customFormat="1">
      <c r="A118" s="15"/>
      <c r="B118" s="240"/>
      <c r="C118" s="241"/>
      <c r="D118" s="219" t="s">
        <v>138</v>
      </c>
      <c r="E118" s="242" t="s">
        <v>19</v>
      </c>
      <c r="F118" s="243" t="s">
        <v>148</v>
      </c>
      <c r="G118" s="241"/>
      <c r="H118" s="244">
        <v>56.466999999999999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0" t="s">
        <v>138</v>
      </c>
      <c r="AU118" s="250" t="s">
        <v>134</v>
      </c>
      <c r="AV118" s="15" t="s">
        <v>133</v>
      </c>
      <c r="AW118" s="15" t="s">
        <v>33</v>
      </c>
      <c r="AX118" s="15" t="s">
        <v>77</v>
      </c>
      <c r="AY118" s="250" t="s">
        <v>125</v>
      </c>
    </row>
    <row r="119" s="2" customFormat="1" ht="16.5" customHeight="1">
      <c r="A119" s="40"/>
      <c r="B119" s="41"/>
      <c r="C119" s="199" t="s">
        <v>134</v>
      </c>
      <c r="D119" s="199" t="s">
        <v>128</v>
      </c>
      <c r="E119" s="200" t="s">
        <v>149</v>
      </c>
      <c r="F119" s="201" t="s">
        <v>150</v>
      </c>
      <c r="G119" s="202" t="s">
        <v>131</v>
      </c>
      <c r="H119" s="203">
        <v>169.84100000000001</v>
      </c>
      <c r="I119" s="204"/>
      <c r="J119" s="205">
        <f>ROUND(I119*H119,2)</f>
        <v>0</v>
      </c>
      <c r="K119" s="201" t="s">
        <v>132</v>
      </c>
      <c r="L119" s="46"/>
      <c r="M119" s="206" t="s">
        <v>19</v>
      </c>
      <c r="N119" s="207" t="s">
        <v>44</v>
      </c>
      <c r="O119" s="86"/>
      <c r="P119" s="208">
        <f>O119*H119</f>
        <v>0</v>
      </c>
      <c r="Q119" s="208">
        <v>0.00025999999999999998</v>
      </c>
      <c r="R119" s="208">
        <f>Q119*H119</f>
        <v>0.044158659999999995</v>
      </c>
      <c r="S119" s="208">
        <v>0</v>
      </c>
      <c r="T119" s="209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0" t="s">
        <v>133</v>
      </c>
      <c r="AT119" s="210" t="s">
        <v>128</v>
      </c>
      <c r="AU119" s="210" t="s">
        <v>134</v>
      </c>
      <c r="AY119" s="19" t="s">
        <v>125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9" t="s">
        <v>134</v>
      </c>
      <c r="BK119" s="211">
        <f>ROUND(I119*H119,2)</f>
        <v>0</v>
      </c>
      <c r="BL119" s="19" t="s">
        <v>133</v>
      </c>
      <c r="BM119" s="210" t="s">
        <v>151</v>
      </c>
    </row>
    <row r="120" s="2" customFormat="1">
      <c r="A120" s="40"/>
      <c r="B120" s="41"/>
      <c r="C120" s="42"/>
      <c r="D120" s="212" t="s">
        <v>136</v>
      </c>
      <c r="E120" s="42"/>
      <c r="F120" s="213" t="s">
        <v>152</v>
      </c>
      <c r="G120" s="42"/>
      <c r="H120" s="42"/>
      <c r="I120" s="214"/>
      <c r="J120" s="42"/>
      <c r="K120" s="42"/>
      <c r="L120" s="46"/>
      <c r="M120" s="215"/>
      <c r="N120" s="21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136</v>
      </c>
      <c r="AU120" s="19" t="s">
        <v>134</v>
      </c>
    </row>
    <row r="121" s="13" customFormat="1">
      <c r="A121" s="13"/>
      <c r="B121" s="217"/>
      <c r="C121" s="218"/>
      <c r="D121" s="219" t="s">
        <v>138</v>
      </c>
      <c r="E121" s="220" t="s">
        <v>19</v>
      </c>
      <c r="F121" s="221" t="s">
        <v>153</v>
      </c>
      <c r="G121" s="218"/>
      <c r="H121" s="222">
        <v>40.274000000000001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138</v>
      </c>
      <c r="AU121" s="228" t="s">
        <v>134</v>
      </c>
      <c r="AV121" s="13" t="s">
        <v>134</v>
      </c>
      <c r="AW121" s="13" t="s">
        <v>33</v>
      </c>
      <c r="AX121" s="13" t="s">
        <v>72</v>
      </c>
      <c r="AY121" s="228" t="s">
        <v>125</v>
      </c>
    </row>
    <row r="122" s="14" customFormat="1">
      <c r="A122" s="14"/>
      <c r="B122" s="229"/>
      <c r="C122" s="230"/>
      <c r="D122" s="219" t="s">
        <v>138</v>
      </c>
      <c r="E122" s="231" t="s">
        <v>19</v>
      </c>
      <c r="F122" s="232" t="s">
        <v>140</v>
      </c>
      <c r="G122" s="230"/>
      <c r="H122" s="233">
        <v>40.274000000000001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138</v>
      </c>
      <c r="AU122" s="239" t="s">
        <v>134</v>
      </c>
      <c r="AV122" s="14" t="s">
        <v>141</v>
      </c>
      <c r="AW122" s="14" t="s">
        <v>33</v>
      </c>
      <c r="AX122" s="14" t="s">
        <v>72</v>
      </c>
      <c r="AY122" s="239" t="s">
        <v>125</v>
      </c>
    </row>
    <row r="123" s="13" customFormat="1">
      <c r="A123" s="13"/>
      <c r="B123" s="217"/>
      <c r="C123" s="218"/>
      <c r="D123" s="219" t="s">
        <v>138</v>
      </c>
      <c r="E123" s="220" t="s">
        <v>19</v>
      </c>
      <c r="F123" s="221" t="s">
        <v>154</v>
      </c>
      <c r="G123" s="218"/>
      <c r="H123" s="222">
        <v>15.539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138</v>
      </c>
      <c r="AU123" s="228" t="s">
        <v>134</v>
      </c>
      <c r="AV123" s="13" t="s">
        <v>134</v>
      </c>
      <c r="AW123" s="13" t="s">
        <v>33</v>
      </c>
      <c r="AX123" s="13" t="s">
        <v>72</v>
      </c>
      <c r="AY123" s="228" t="s">
        <v>125</v>
      </c>
    </row>
    <row r="124" s="14" customFormat="1">
      <c r="A124" s="14"/>
      <c r="B124" s="229"/>
      <c r="C124" s="230"/>
      <c r="D124" s="219" t="s">
        <v>138</v>
      </c>
      <c r="E124" s="231" t="s">
        <v>19</v>
      </c>
      <c r="F124" s="232" t="s">
        <v>140</v>
      </c>
      <c r="G124" s="230"/>
      <c r="H124" s="233">
        <v>15.539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138</v>
      </c>
      <c r="AU124" s="239" t="s">
        <v>134</v>
      </c>
      <c r="AV124" s="14" t="s">
        <v>141</v>
      </c>
      <c r="AW124" s="14" t="s">
        <v>33</v>
      </c>
      <c r="AX124" s="14" t="s">
        <v>72</v>
      </c>
      <c r="AY124" s="239" t="s">
        <v>125</v>
      </c>
    </row>
    <row r="125" s="13" customFormat="1">
      <c r="A125" s="13"/>
      <c r="B125" s="217"/>
      <c r="C125" s="218"/>
      <c r="D125" s="219" t="s">
        <v>138</v>
      </c>
      <c r="E125" s="220" t="s">
        <v>19</v>
      </c>
      <c r="F125" s="221" t="s">
        <v>155</v>
      </c>
      <c r="G125" s="218"/>
      <c r="H125" s="222">
        <v>12.101000000000001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138</v>
      </c>
      <c r="AU125" s="228" t="s">
        <v>134</v>
      </c>
      <c r="AV125" s="13" t="s">
        <v>134</v>
      </c>
      <c r="AW125" s="13" t="s">
        <v>33</v>
      </c>
      <c r="AX125" s="13" t="s">
        <v>72</v>
      </c>
      <c r="AY125" s="228" t="s">
        <v>125</v>
      </c>
    </row>
    <row r="126" s="14" customFormat="1">
      <c r="A126" s="14"/>
      <c r="B126" s="229"/>
      <c r="C126" s="230"/>
      <c r="D126" s="219" t="s">
        <v>138</v>
      </c>
      <c r="E126" s="231" t="s">
        <v>19</v>
      </c>
      <c r="F126" s="232" t="s">
        <v>140</v>
      </c>
      <c r="G126" s="230"/>
      <c r="H126" s="233">
        <v>12.101000000000001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138</v>
      </c>
      <c r="AU126" s="239" t="s">
        <v>134</v>
      </c>
      <c r="AV126" s="14" t="s">
        <v>141</v>
      </c>
      <c r="AW126" s="14" t="s">
        <v>33</v>
      </c>
      <c r="AX126" s="14" t="s">
        <v>72</v>
      </c>
      <c r="AY126" s="239" t="s">
        <v>125</v>
      </c>
    </row>
    <row r="127" s="13" customFormat="1">
      <c r="A127" s="13"/>
      <c r="B127" s="217"/>
      <c r="C127" s="218"/>
      <c r="D127" s="219" t="s">
        <v>138</v>
      </c>
      <c r="E127" s="220" t="s">
        <v>19</v>
      </c>
      <c r="F127" s="221" t="s">
        <v>156</v>
      </c>
      <c r="G127" s="218"/>
      <c r="H127" s="222">
        <v>8.859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138</v>
      </c>
      <c r="AU127" s="228" t="s">
        <v>134</v>
      </c>
      <c r="AV127" s="13" t="s">
        <v>134</v>
      </c>
      <c r="AW127" s="13" t="s">
        <v>33</v>
      </c>
      <c r="AX127" s="13" t="s">
        <v>72</v>
      </c>
      <c r="AY127" s="228" t="s">
        <v>125</v>
      </c>
    </row>
    <row r="128" s="14" customFormat="1">
      <c r="A128" s="14"/>
      <c r="B128" s="229"/>
      <c r="C128" s="230"/>
      <c r="D128" s="219" t="s">
        <v>138</v>
      </c>
      <c r="E128" s="231" t="s">
        <v>19</v>
      </c>
      <c r="F128" s="232" t="s">
        <v>140</v>
      </c>
      <c r="G128" s="230"/>
      <c r="H128" s="233">
        <v>8.859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138</v>
      </c>
      <c r="AU128" s="239" t="s">
        <v>134</v>
      </c>
      <c r="AV128" s="14" t="s">
        <v>141</v>
      </c>
      <c r="AW128" s="14" t="s">
        <v>33</v>
      </c>
      <c r="AX128" s="14" t="s">
        <v>72</v>
      </c>
      <c r="AY128" s="239" t="s">
        <v>125</v>
      </c>
    </row>
    <row r="129" s="13" customFormat="1">
      <c r="A129" s="13"/>
      <c r="B129" s="217"/>
      <c r="C129" s="218"/>
      <c r="D129" s="219" t="s">
        <v>138</v>
      </c>
      <c r="E129" s="220" t="s">
        <v>19</v>
      </c>
      <c r="F129" s="221" t="s">
        <v>157</v>
      </c>
      <c r="G129" s="218"/>
      <c r="H129" s="222">
        <v>49.433999999999998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138</v>
      </c>
      <c r="AU129" s="228" t="s">
        <v>134</v>
      </c>
      <c r="AV129" s="13" t="s">
        <v>134</v>
      </c>
      <c r="AW129" s="13" t="s">
        <v>33</v>
      </c>
      <c r="AX129" s="13" t="s">
        <v>72</v>
      </c>
      <c r="AY129" s="228" t="s">
        <v>125</v>
      </c>
    </row>
    <row r="130" s="14" customFormat="1">
      <c r="A130" s="14"/>
      <c r="B130" s="229"/>
      <c r="C130" s="230"/>
      <c r="D130" s="219" t="s">
        <v>138</v>
      </c>
      <c r="E130" s="231" t="s">
        <v>19</v>
      </c>
      <c r="F130" s="232" t="s">
        <v>140</v>
      </c>
      <c r="G130" s="230"/>
      <c r="H130" s="233">
        <v>49.433999999999998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138</v>
      </c>
      <c r="AU130" s="239" t="s">
        <v>134</v>
      </c>
      <c r="AV130" s="14" t="s">
        <v>141</v>
      </c>
      <c r="AW130" s="14" t="s">
        <v>33</v>
      </c>
      <c r="AX130" s="14" t="s">
        <v>72</v>
      </c>
      <c r="AY130" s="239" t="s">
        <v>125</v>
      </c>
    </row>
    <row r="131" s="13" customFormat="1">
      <c r="A131" s="13"/>
      <c r="B131" s="217"/>
      <c r="C131" s="218"/>
      <c r="D131" s="219" t="s">
        <v>138</v>
      </c>
      <c r="E131" s="220" t="s">
        <v>19</v>
      </c>
      <c r="F131" s="221" t="s">
        <v>158</v>
      </c>
      <c r="G131" s="218"/>
      <c r="H131" s="222">
        <v>38.634999999999998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138</v>
      </c>
      <c r="AU131" s="228" t="s">
        <v>134</v>
      </c>
      <c r="AV131" s="13" t="s">
        <v>134</v>
      </c>
      <c r="AW131" s="13" t="s">
        <v>33</v>
      </c>
      <c r="AX131" s="13" t="s">
        <v>72</v>
      </c>
      <c r="AY131" s="228" t="s">
        <v>125</v>
      </c>
    </row>
    <row r="132" s="14" customFormat="1">
      <c r="A132" s="14"/>
      <c r="B132" s="229"/>
      <c r="C132" s="230"/>
      <c r="D132" s="219" t="s">
        <v>138</v>
      </c>
      <c r="E132" s="231" t="s">
        <v>19</v>
      </c>
      <c r="F132" s="232" t="s">
        <v>140</v>
      </c>
      <c r="G132" s="230"/>
      <c r="H132" s="233">
        <v>38.634999999999998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138</v>
      </c>
      <c r="AU132" s="239" t="s">
        <v>134</v>
      </c>
      <c r="AV132" s="14" t="s">
        <v>141</v>
      </c>
      <c r="AW132" s="14" t="s">
        <v>33</v>
      </c>
      <c r="AX132" s="14" t="s">
        <v>72</v>
      </c>
      <c r="AY132" s="239" t="s">
        <v>125</v>
      </c>
    </row>
    <row r="133" s="13" customFormat="1">
      <c r="A133" s="13"/>
      <c r="B133" s="217"/>
      <c r="C133" s="218"/>
      <c r="D133" s="219" t="s">
        <v>138</v>
      </c>
      <c r="E133" s="220" t="s">
        <v>19</v>
      </c>
      <c r="F133" s="221" t="s">
        <v>159</v>
      </c>
      <c r="G133" s="218"/>
      <c r="H133" s="222">
        <v>4.9989999999999997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138</v>
      </c>
      <c r="AU133" s="228" t="s">
        <v>134</v>
      </c>
      <c r="AV133" s="13" t="s">
        <v>134</v>
      </c>
      <c r="AW133" s="13" t="s">
        <v>33</v>
      </c>
      <c r="AX133" s="13" t="s">
        <v>72</v>
      </c>
      <c r="AY133" s="228" t="s">
        <v>125</v>
      </c>
    </row>
    <row r="134" s="14" customFormat="1">
      <c r="A134" s="14"/>
      <c r="B134" s="229"/>
      <c r="C134" s="230"/>
      <c r="D134" s="219" t="s">
        <v>138</v>
      </c>
      <c r="E134" s="231" t="s">
        <v>19</v>
      </c>
      <c r="F134" s="232" t="s">
        <v>140</v>
      </c>
      <c r="G134" s="230"/>
      <c r="H134" s="233">
        <v>4.9989999999999997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138</v>
      </c>
      <c r="AU134" s="239" t="s">
        <v>134</v>
      </c>
      <c r="AV134" s="14" t="s">
        <v>141</v>
      </c>
      <c r="AW134" s="14" t="s">
        <v>33</v>
      </c>
      <c r="AX134" s="14" t="s">
        <v>72</v>
      </c>
      <c r="AY134" s="239" t="s">
        <v>125</v>
      </c>
    </row>
    <row r="135" s="15" customFormat="1">
      <c r="A135" s="15"/>
      <c r="B135" s="240"/>
      <c r="C135" s="241"/>
      <c r="D135" s="219" t="s">
        <v>138</v>
      </c>
      <c r="E135" s="242" t="s">
        <v>19</v>
      </c>
      <c r="F135" s="243" t="s">
        <v>148</v>
      </c>
      <c r="G135" s="241"/>
      <c r="H135" s="244">
        <v>169.84099999999998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0" t="s">
        <v>138</v>
      </c>
      <c r="AU135" s="250" t="s">
        <v>134</v>
      </c>
      <c r="AV135" s="15" t="s">
        <v>133</v>
      </c>
      <c r="AW135" s="15" t="s">
        <v>33</v>
      </c>
      <c r="AX135" s="15" t="s">
        <v>77</v>
      </c>
      <c r="AY135" s="250" t="s">
        <v>125</v>
      </c>
    </row>
    <row r="136" s="2" customFormat="1" ht="16.5" customHeight="1">
      <c r="A136" s="40"/>
      <c r="B136" s="41"/>
      <c r="C136" s="199" t="s">
        <v>141</v>
      </c>
      <c r="D136" s="199" t="s">
        <v>128</v>
      </c>
      <c r="E136" s="200" t="s">
        <v>160</v>
      </c>
      <c r="F136" s="201" t="s">
        <v>161</v>
      </c>
      <c r="G136" s="202" t="s">
        <v>131</v>
      </c>
      <c r="H136" s="203">
        <v>6.5599999999999996</v>
      </c>
      <c r="I136" s="204"/>
      <c r="J136" s="205">
        <f>ROUND(I136*H136,2)</f>
        <v>0</v>
      </c>
      <c r="K136" s="201" t="s">
        <v>132</v>
      </c>
      <c r="L136" s="46"/>
      <c r="M136" s="206" t="s">
        <v>19</v>
      </c>
      <c r="N136" s="207" t="s">
        <v>44</v>
      </c>
      <c r="O136" s="86"/>
      <c r="P136" s="208">
        <f>O136*H136</f>
        <v>0</v>
      </c>
      <c r="Q136" s="208">
        <v>0.056000000000000001</v>
      </c>
      <c r="R136" s="208">
        <f>Q136*H136</f>
        <v>0.36735999999999996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133</v>
      </c>
      <c r="AT136" s="210" t="s">
        <v>128</v>
      </c>
      <c r="AU136" s="210" t="s">
        <v>134</v>
      </c>
      <c r="AY136" s="19" t="s">
        <v>125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134</v>
      </c>
      <c r="BK136" s="211">
        <f>ROUND(I136*H136,2)</f>
        <v>0</v>
      </c>
      <c r="BL136" s="19" t="s">
        <v>133</v>
      </c>
      <c r="BM136" s="210" t="s">
        <v>162</v>
      </c>
    </row>
    <row r="137" s="2" customFormat="1">
      <c r="A137" s="40"/>
      <c r="B137" s="41"/>
      <c r="C137" s="42"/>
      <c r="D137" s="212" t="s">
        <v>136</v>
      </c>
      <c r="E137" s="42"/>
      <c r="F137" s="213" t="s">
        <v>163</v>
      </c>
      <c r="G137" s="42"/>
      <c r="H137" s="42"/>
      <c r="I137" s="214"/>
      <c r="J137" s="42"/>
      <c r="K137" s="42"/>
      <c r="L137" s="46"/>
      <c r="M137" s="215"/>
      <c r="N137" s="21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136</v>
      </c>
      <c r="AU137" s="19" t="s">
        <v>134</v>
      </c>
    </row>
    <row r="138" s="13" customFormat="1">
      <c r="A138" s="13"/>
      <c r="B138" s="217"/>
      <c r="C138" s="218"/>
      <c r="D138" s="219" t="s">
        <v>138</v>
      </c>
      <c r="E138" s="220" t="s">
        <v>19</v>
      </c>
      <c r="F138" s="221" t="s">
        <v>164</v>
      </c>
      <c r="G138" s="218"/>
      <c r="H138" s="222">
        <v>6.5599999999999996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8" t="s">
        <v>138</v>
      </c>
      <c r="AU138" s="228" t="s">
        <v>134</v>
      </c>
      <c r="AV138" s="13" t="s">
        <v>134</v>
      </c>
      <c r="AW138" s="13" t="s">
        <v>33</v>
      </c>
      <c r="AX138" s="13" t="s">
        <v>72</v>
      </c>
      <c r="AY138" s="228" t="s">
        <v>125</v>
      </c>
    </row>
    <row r="139" s="15" customFormat="1">
      <c r="A139" s="15"/>
      <c r="B139" s="240"/>
      <c r="C139" s="241"/>
      <c r="D139" s="219" t="s">
        <v>138</v>
      </c>
      <c r="E139" s="242" t="s">
        <v>19</v>
      </c>
      <c r="F139" s="243" t="s">
        <v>148</v>
      </c>
      <c r="G139" s="241"/>
      <c r="H139" s="244">
        <v>6.5599999999999996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0" t="s">
        <v>138</v>
      </c>
      <c r="AU139" s="250" t="s">
        <v>134</v>
      </c>
      <c r="AV139" s="15" t="s">
        <v>133</v>
      </c>
      <c r="AW139" s="15" t="s">
        <v>33</v>
      </c>
      <c r="AX139" s="15" t="s">
        <v>77</v>
      </c>
      <c r="AY139" s="250" t="s">
        <v>125</v>
      </c>
    </row>
    <row r="140" s="2" customFormat="1" ht="16.5" customHeight="1">
      <c r="A140" s="40"/>
      <c r="B140" s="41"/>
      <c r="C140" s="199" t="s">
        <v>133</v>
      </c>
      <c r="D140" s="199" t="s">
        <v>128</v>
      </c>
      <c r="E140" s="200" t="s">
        <v>165</v>
      </c>
      <c r="F140" s="201" t="s">
        <v>166</v>
      </c>
      <c r="G140" s="202" t="s">
        <v>131</v>
      </c>
      <c r="H140" s="203">
        <v>169.84100000000001</v>
      </c>
      <c r="I140" s="204"/>
      <c r="J140" s="205">
        <f>ROUND(I140*H140,2)</f>
        <v>0</v>
      </c>
      <c r="K140" s="201" t="s">
        <v>132</v>
      </c>
      <c r="L140" s="46"/>
      <c r="M140" s="206" t="s">
        <v>19</v>
      </c>
      <c r="N140" s="207" t="s">
        <v>44</v>
      </c>
      <c r="O140" s="86"/>
      <c r="P140" s="208">
        <f>O140*H140</f>
        <v>0</v>
      </c>
      <c r="Q140" s="208">
        <v>0.0040000000000000001</v>
      </c>
      <c r="R140" s="208">
        <f>Q140*H140</f>
        <v>0.67936400000000008</v>
      </c>
      <c r="S140" s="208">
        <v>0</v>
      </c>
      <c r="T140" s="20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0" t="s">
        <v>133</v>
      </c>
      <c r="AT140" s="210" t="s">
        <v>128</v>
      </c>
      <c r="AU140" s="210" t="s">
        <v>134</v>
      </c>
      <c r="AY140" s="19" t="s">
        <v>125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9" t="s">
        <v>134</v>
      </c>
      <c r="BK140" s="211">
        <f>ROUND(I140*H140,2)</f>
        <v>0</v>
      </c>
      <c r="BL140" s="19" t="s">
        <v>133</v>
      </c>
      <c r="BM140" s="210" t="s">
        <v>167</v>
      </c>
    </row>
    <row r="141" s="2" customFormat="1">
      <c r="A141" s="40"/>
      <c r="B141" s="41"/>
      <c r="C141" s="42"/>
      <c r="D141" s="212" t="s">
        <v>136</v>
      </c>
      <c r="E141" s="42"/>
      <c r="F141" s="213" t="s">
        <v>168</v>
      </c>
      <c r="G141" s="42"/>
      <c r="H141" s="42"/>
      <c r="I141" s="214"/>
      <c r="J141" s="42"/>
      <c r="K141" s="42"/>
      <c r="L141" s="46"/>
      <c r="M141" s="215"/>
      <c r="N141" s="21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136</v>
      </c>
      <c r="AU141" s="19" t="s">
        <v>134</v>
      </c>
    </row>
    <row r="142" s="2" customFormat="1" ht="24.15" customHeight="1">
      <c r="A142" s="40"/>
      <c r="B142" s="41"/>
      <c r="C142" s="199" t="s">
        <v>169</v>
      </c>
      <c r="D142" s="199" t="s">
        <v>128</v>
      </c>
      <c r="E142" s="200" t="s">
        <v>170</v>
      </c>
      <c r="F142" s="201" t="s">
        <v>171</v>
      </c>
      <c r="G142" s="202" t="s">
        <v>131</v>
      </c>
      <c r="H142" s="203">
        <v>33.880000000000003</v>
      </c>
      <c r="I142" s="204"/>
      <c r="J142" s="205">
        <f>ROUND(I142*H142,2)</f>
        <v>0</v>
      </c>
      <c r="K142" s="201" t="s">
        <v>132</v>
      </c>
      <c r="L142" s="46"/>
      <c r="M142" s="206" t="s">
        <v>19</v>
      </c>
      <c r="N142" s="207" t="s">
        <v>44</v>
      </c>
      <c r="O142" s="86"/>
      <c r="P142" s="208">
        <f>O142*H142</f>
        <v>0</v>
      </c>
      <c r="Q142" s="208">
        <v>0.015400000000000001</v>
      </c>
      <c r="R142" s="208">
        <f>Q142*H142</f>
        <v>0.5217520000000001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133</v>
      </c>
      <c r="AT142" s="210" t="s">
        <v>128</v>
      </c>
      <c r="AU142" s="210" t="s">
        <v>134</v>
      </c>
      <c r="AY142" s="19" t="s">
        <v>125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134</v>
      </c>
      <c r="BK142" s="211">
        <f>ROUND(I142*H142,2)</f>
        <v>0</v>
      </c>
      <c r="BL142" s="19" t="s">
        <v>133</v>
      </c>
      <c r="BM142" s="210" t="s">
        <v>172</v>
      </c>
    </row>
    <row r="143" s="2" customFormat="1">
      <c r="A143" s="40"/>
      <c r="B143" s="41"/>
      <c r="C143" s="42"/>
      <c r="D143" s="212" t="s">
        <v>136</v>
      </c>
      <c r="E143" s="42"/>
      <c r="F143" s="213" t="s">
        <v>173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136</v>
      </c>
      <c r="AU143" s="19" t="s">
        <v>134</v>
      </c>
    </row>
    <row r="144" s="13" customFormat="1">
      <c r="A144" s="13"/>
      <c r="B144" s="217"/>
      <c r="C144" s="218"/>
      <c r="D144" s="219" t="s">
        <v>138</v>
      </c>
      <c r="E144" s="220" t="s">
        <v>19</v>
      </c>
      <c r="F144" s="221" t="s">
        <v>174</v>
      </c>
      <c r="G144" s="218"/>
      <c r="H144" s="222">
        <v>8.5500000000000007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138</v>
      </c>
      <c r="AU144" s="228" t="s">
        <v>134</v>
      </c>
      <c r="AV144" s="13" t="s">
        <v>134</v>
      </c>
      <c r="AW144" s="13" t="s">
        <v>33</v>
      </c>
      <c r="AX144" s="13" t="s">
        <v>72</v>
      </c>
      <c r="AY144" s="228" t="s">
        <v>125</v>
      </c>
    </row>
    <row r="145" s="14" customFormat="1">
      <c r="A145" s="14"/>
      <c r="B145" s="229"/>
      <c r="C145" s="230"/>
      <c r="D145" s="219" t="s">
        <v>138</v>
      </c>
      <c r="E145" s="231" t="s">
        <v>19</v>
      </c>
      <c r="F145" s="232" t="s">
        <v>140</v>
      </c>
      <c r="G145" s="230"/>
      <c r="H145" s="233">
        <v>8.5500000000000007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138</v>
      </c>
      <c r="AU145" s="239" t="s">
        <v>134</v>
      </c>
      <c r="AV145" s="14" t="s">
        <v>141</v>
      </c>
      <c r="AW145" s="14" t="s">
        <v>33</v>
      </c>
      <c r="AX145" s="14" t="s">
        <v>72</v>
      </c>
      <c r="AY145" s="239" t="s">
        <v>125</v>
      </c>
    </row>
    <row r="146" s="13" customFormat="1">
      <c r="A146" s="13"/>
      <c r="B146" s="217"/>
      <c r="C146" s="218"/>
      <c r="D146" s="219" t="s">
        <v>138</v>
      </c>
      <c r="E146" s="220" t="s">
        <v>19</v>
      </c>
      <c r="F146" s="221" t="s">
        <v>175</v>
      </c>
      <c r="G146" s="218"/>
      <c r="H146" s="222">
        <v>19.600000000000001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138</v>
      </c>
      <c r="AU146" s="228" t="s">
        <v>134</v>
      </c>
      <c r="AV146" s="13" t="s">
        <v>134</v>
      </c>
      <c r="AW146" s="13" t="s">
        <v>33</v>
      </c>
      <c r="AX146" s="13" t="s">
        <v>72</v>
      </c>
      <c r="AY146" s="228" t="s">
        <v>125</v>
      </c>
    </row>
    <row r="147" s="14" customFormat="1">
      <c r="A147" s="14"/>
      <c r="B147" s="229"/>
      <c r="C147" s="230"/>
      <c r="D147" s="219" t="s">
        <v>138</v>
      </c>
      <c r="E147" s="231" t="s">
        <v>19</v>
      </c>
      <c r="F147" s="232" t="s">
        <v>140</v>
      </c>
      <c r="G147" s="230"/>
      <c r="H147" s="233">
        <v>19.600000000000001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138</v>
      </c>
      <c r="AU147" s="239" t="s">
        <v>134</v>
      </c>
      <c r="AV147" s="14" t="s">
        <v>141</v>
      </c>
      <c r="AW147" s="14" t="s">
        <v>33</v>
      </c>
      <c r="AX147" s="14" t="s">
        <v>72</v>
      </c>
      <c r="AY147" s="239" t="s">
        <v>125</v>
      </c>
    </row>
    <row r="148" s="13" customFormat="1">
      <c r="A148" s="13"/>
      <c r="B148" s="217"/>
      <c r="C148" s="218"/>
      <c r="D148" s="219" t="s">
        <v>138</v>
      </c>
      <c r="E148" s="220" t="s">
        <v>19</v>
      </c>
      <c r="F148" s="221" t="s">
        <v>176</v>
      </c>
      <c r="G148" s="218"/>
      <c r="H148" s="222">
        <v>5.7300000000000004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138</v>
      </c>
      <c r="AU148" s="228" t="s">
        <v>134</v>
      </c>
      <c r="AV148" s="13" t="s">
        <v>134</v>
      </c>
      <c r="AW148" s="13" t="s">
        <v>33</v>
      </c>
      <c r="AX148" s="13" t="s">
        <v>72</v>
      </c>
      <c r="AY148" s="228" t="s">
        <v>125</v>
      </c>
    </row>
    <row r="149" s="14" customFormat="1">
      <c r="A149" s="14"/>
      <c r="B149" s="229"/>
      <c r="C149" s="230"/>
      <c r="D149" s="219" t="s">
        <v>138</v>
      </c>
      <c r="E149" s="231" t="s">
        <v>19</v>
      </c>
      <c r="F149" s="232" t="s">
        <v>140</v>
      </c>
      <c r="G149" s="230"/>
      <c r="H149" s="233">
        <v>5.7300000000000004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138</v>
      </c>
      <c r="AU149" s="239" t="s">
        <v>134</v>
      </c>
      <c r="AV149" s="14" t="s">
        <v>141</v>
      </c>
      <c r="AW149" s="14" t="s">
        <v>33</v>
      </c>
      <c r="AX149" s="14" t="s">
        <v>72</v>
      </c>
      <c r="AY149" s="239" t="s">
        <v>125</v>
      </c>
    </row>
    <row r="150" s="15" customFormat="1">
      <c r="A150" s="15"/>
      <c r="B150" s="240"/>
      <c r="C150" s="241"/>
      <c r="D150" s="219" t="s">
        <v>138</v>
      </c>
      <c r="E150" s="242" t="s">
        <v>19</v>
      </c>
      <c r="F150" s="243" t="s">
        <v>148</v>
      </c>
      <c r="G150" s="241"/>
      <c r="H150" s="244">
        <v>33.880000000000003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0" t="s">
        <v>138</v>
      </c>
      <c r="AU150" s="250" t="s">
        <v>134</v>
      </c>
      <c r="AV150" s="15" t="s">
        <v>133</v>
      </c>
      <c r="AW150" s="15" t="s">
        <v>33</v>
      </c>
      <c r="AX150" s="15" t="s">
        <v>77</v>
      </c>
      <c r="AY150" s="250" t="s">
        <v>125</v>
      </c>
    </row>
    <row r="151" s="2" customFormat="1" ht="24.15" customHeight="1">
      <c r="A151" s="40"/>
      <c r="B151" s="41"/>
      <c r="C151" s="199" t="s">
        <v>126</v>
      </c>
      <c r="D151" s="199" t="s">
        <v>128</v>
      </c>
      <c r="E151" s="200" t="s">
        <v>177</v>
      </c>
      <c r="F151" s="201" t="s">
        <v>178</v>
      </c>
      <c r="G151" s="202" t="s">
        <v>131</v>
      </c>
      <c r="H151" s="203">
        <v>33.880000000000003</v>
      </c>
      <c r="I151" s="204"/>
      <c r="J151" s="205">
        <f>ROUND(I151*H151,2)</f>
        <v>0</v>
      </c>
      <c r="K151" s="201" t="s">
        <v>132</v>
      </c>
      <c r="L151" s="46"/>
      <c r="M151" s="206" t="s">
        <v>19</v>
      </c>
      <c r="N151" s="207" t="s">
        <v>44</v>
      </c>
      <c r="O151" s="86"/>
      <c r="P151" s="208">
        <f>O151*H151</f>
        <v>0</v>
      </c>
      <c r="Q151" s="208">
        <v>0.0079000000000000008</v>
      </c>
      <c r="R151" s="208">
        <f>Q151*H151</f>
        <v>0.26765200000000006</v>
      </c>
      <c r="S151" s="208">
        <v>0</v>
      </c>
      <c r="T151" s="20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0" t="s">
        <v>133</v>
      </c>
      <c r="AT151" s="210" t="s">
        <v>128</v>
      </c>
      <c r="AU151" s="210" t="s">
        <v>134</v>
      </c>
      <c r="AY151" s="19" t="s">
        <v>125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9" t="s">
        <v>134</v>
      </c>
      <c r="BK151" s="211">
        <f>ROUND(I151*H151,2)</f>
        <v>0</v>
      </c>
      <c r="BL151" s="19" t="s">
        <v>133</v>
      </c>
      <c r="BM151" s="210" t="s">
        <v>179</v>
      </c>
    </row>
    <row r="152" s="2" customFormat="1">
      <c r="A152" s="40"/>
      <c r="B152" s="41"/>
      <c r="C152" s="42"/>
      <c r="D152" s="212" t="s">
        <v>136</v>
      </c>
      <c r="E152" s="42"/>
      <c r="F152" s="213" t="s">
        <v>180</v>
      </c>
      <c r="G152" s="42"/>
      <c r="H152" s="42"/>
      <c r="I152" s="214"/>
      <c r="J152" s="42"/>
      <c r="K152" s="42"/>
      <c r="L152" s="46"/>
      <c r="M152" s="215"/>
      <c r="N152" s="216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134</v>
      </c>
    </row>
    <row r="153" s="2" customFormat="1" ht="16.5" customHeight="1">
      <c r="A153" s="40"/>
      <c r="B153" s="41"/>
      <c r="C153" s="199" t="s">
        <v>181</v>
      </c>
      <c r="D153" s="199" t="s">
        <v>128</v>
      </c>
      <c r="E153" s="200" t="s">
        <v>182</v>
      </c>
      <c r="F153" s="201" t="s">
        <v>183</v>
      </c>
      <c r="G153" s="202" t="s">
        <v>184</v>
      </c>
      <c r="H153" s="203">
        <v>95.400000000000006</v>
      </c>
      <c r="I153" s="204"/>
      <c r="J153" s="205">
        <f>ROUND(I153*H153,2)</f>
        <v>0</v>
      </c>
      <c r="K153" s="201" t="s">
        <v>132</v>
      </c>
      <c r="L153" s="46"/>
      <c r="M153" s="206" t="s">
        <v>19</v>
      </c>
      <c r="N153" s="207" t="s">
        <v>44</v>
      </c>
      <c r="O153" s="86"/>
      <c r="P153" s="208">
        <f>O153*H153</f>
        <v>0</v>
      </c>
      <c r="Q153" s="208">
        <v>0.0015</v>
      </c>
      <c r="R153" s="208">
        <f>Q153*H153</f>
        <v>0.14310000000000001</v>
      </c>
      <c r="S153" s="208">
        <v>0</v>
      </c>
      <c r="T153" s="20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0" t="s">
        <v>133</v>
      </c>
      <c r="AT153" s="210" t="s">
        <v>128</v>
      </c>
      <c r="AU153" s="210" t="s">
        <v>134</v>
      </c>
      <c r="AY153" s="19" t="s">
        <v>125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9" t="s">
        <v>134</v>
      </c>
      <c r="BK153" s="211">
        <f>ROUND(I153*H153,2)</f>
        <v>0</v>
      </c>
      <c r="BL153" s="19" t="s">
        <v>133</v>
      </c>
      <c r="BM153" s="210" t="s">
        <v>185</v>
      </c>
    </row>
    <row r="154" s="2" customFormat="1">
      <c r="A154" s="40"/>
      <c r="B154" s="41"/>
      <c r="C154" s="42"/>
      <c r="D154" s="212" t="s">
        <v>136</v>
      </c>
      <c r="E154" s="42"/>
      <c r="F154" s="213" t="s">
        <v>186</v>
      </c>
      <c r="G154" s="42"/>
      <c r="H154" s="42"/>
      <c r="I154" s="214"/>
      <c r="J154" s="42"/>
      <c r="K154" s="42"/>
      <c r="L154" s="46"/>
      <c r="M154" s="215"/>
      <c r="N154" s="21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136</v>
      </c>
      <c r="AU154" s="19" t="s">
        <v>134</v>
      </c>
    </row>
    <row r="155" s="13" customFormat="1">
      <c r="A155" s="13"/>
      <c r="B155" s="217"/>
      <c r="C155" s="218"/>
      <c r="D155" s="219" t="s">
        <v>138</v>
      </c>
      <c r="E155" s="220" t="s">
        <v>19</v>
      </c>
      <c r="F155" s="221" t="s">
        <v>187</v>
      </c>
      <c r="G155" s="218"/>
      <c r="H155" s="222">
        <v>11.4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138</v>
      </c>
      <c r="AU155" s="228" t="s">
        <v>134</v>
      </c>
      <c r="AV155" s="13" t="s">
        <v>134</v>
      </c>
      <c r="AW155" s="13" t="s">
        <v>33</v>
      </c>
      <c r="AX155" s="13" t="s">
        <v>72</v>
      </c>
      <c r="AY155" s="228" t="s">
        <v>125</v>
      </c>
    </row>
    <row r="156" s="14" customFormat="1">
      <c r="A156" s="14"/>
      <c r="B156" s="229"/>
      <c r="C156" s="230"/>
      <c r="D156" s="219" t="s">
        <v>138</v>
      </c>
      <c r="E156" s="231" t="s">
        <v>19</v>
      </c>
      <c r="F156" s="232" t="s">
        <v>140</v>
      </c>
      <c r="G156" s="230"/>
      <c r="H156" s="233">
        <v>11.4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138</v>
      </c>
      <c r="AU156" s="239" t="s">
        <v>134</v>
      </c>
      <c r="AV156" s="14" t="s">
        <v>141</v>
      </c>
      <c r="AW156" s="14" t="s">
        <v>33</v>
      </c>
      <c r="AX156" s="14" t="s">
        <v>72</v>
      </c>
      <c r="AY156" s="239" t="s">
        <v>125</v>
      </c>
    </row>
    <row r="157" s="13" customFormat="1">
      <c r="A157" s="13"/>
      <c r="B157" s="217"/>
      <c r="C157" s="218"/>
      <c r="D157" s="219" t="s">
        <v>138</v>
      </c>
      <c r="E157" s="220" t="s">
        <v>19</v>
      </c>
      <c r="F157" s="221" t="s">
        <v>188</v>
      </c>
      <c r="G157" s="218"/>
      <c r="H157" s="222">
        <v>9.0999999999999996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138</v>
      </c>
      <c r="AU157" s="228" t="s">
        <v>134</v>
      </c>
      <c r="AV157" s="13" t="s">
        <v>134</v>
      </c>
      <c r="AW157" s="13" t="s">
        <v>33</v>
      </c>
      <c r="AX157" s="13" t="s">
        <v>72</v>
      </c>
      <c r="AY157" s="228" t="s">
        <v>125</v>
      </c>
    </row>
    <row r="158" s="14" customFormat="1">
      <c r="A158" s="14"/>
      <c r="B158" s="229"/>
      <c r="C158" s="230"/>
      <c r="D158" s="219" t="s">
        <v>138</v>
      </c>
      <c r="E158" s="231" t="s">
        <v>19</v>
      </c>
      <c r="F158" s="232" t="s">
        <v>140</v>
      </c>
      <c r="G158" s="230"/>
      <c r="H158" s="233">
        <v>9.0999999999999996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9" t="s">
        <v>138</v>
      </c>
      <c r="AU158" s="239" t="s">
        <v>134</v>
      </c>
      <c r="AV158" s="14" t="s">
        <v>141</v>
      </c>
      <c r="AW158" s="14" t="s">
        <v>33</v>
      </c>
      <c r="AX158" s="14" t="s">
        <v>72</v>
      </c>
      <c r="AY158" s="239" t="s">
        <v>125</v>
      </c>
    </row>
    <row r="159" s="13" customFormat="1">
      <c r="A159" s="13"/>
      <c r="B159" s="217"/>
      <c r="C159" s="218"/>
      <c r="D159" s="219" t="s">
        <v>138</v>
      </c>
      <c r="E159" s="220" t="s">
        <v>19</v>
      </c>
      <c r="F159" s="221" t="s">
        <v>189</v>
      </c>
      <c r="G159" s="218"/>
      <c r="H159" s="222">
        <v>3.4199999999999999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138</v>
      </c>
      <c r="AU159" s="228" t="s">
        <v>134</v>
      </c>
      <c r="AV159" s="13" t="s">
        <v>134</v>
      </c>
      <c r="AW159" s="13" t="s">
        <v>33</v>
      </c>
      <c r="AX159" s="13" t="s">
        <v>72</v>
      </c>
      <c r="AY159" s="228" t="s">
        <v>125</v>
      </c>
    </row>
    <row r="160" s="14" customFormat="1">
      <c r="A160" s="14"/>
      <c r="B160" s="229"/>
      <c r="C160" s="230"/>
      <c r="D160" s="219" t="s">
        <v>138</v>
      </c>
      <c r="E160" s="231" t="s">
        <v>19</v>
      </c>
      <c r="F160" s="232" t="s">
        <v>140</v>
      </c>
      <c r="G160" s="230"/>
      <c r="H160" s="233">
        <v>3.4199999999999999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9" t="s">
        <v>138</v>
      </c>
      <c r="AU160" s="239" t="s">
        <v>134</v>
      </c>
      <c r="AV160" s="14" t="s">
        <v>141</v>
      </c>
      <c r="AW160" s="14" t="s">
        <v>33</v>
      </c>
      <c r="AX160" s="14" t="s">
        <v>72</v>
      </c>
      <c r="AY160" s="239" t="s">
        <v>125</v>
      </c>
    </row>
    <row r="161" s="13" customFormat="1">
      <c r="A161" s="13"/>
      <c r="B161" s="217"/>
      <c r="C161" s="218"/>
      <c r="D161" s="219" t="s">
        <v>138</v>
      </c>
      <c r="E161" s="220" t="s">
        <v>19</v>
      </c>
      <c r="F161" s="221" t="s">
        <v>190</v>
      </c>
      <c r="G161" s="218"/>
      <c r="H161" s="222">
        <v>71.480000000000004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138</v>
      </c>
      <c r="AU161" s="228" t="s">
        <v>134</v>
      </c>
      <c r="AV161" s="13" t="s">
        <v>134</v>
      </c>
      <c r="AW161" s="13" t="s">
        <v>33</v>
      </c>
      <c r="AX161" s="13" t="s">
        <v>72</v>
      </c>
      <c r="AY161" s="228" t="s">
        <v>125</v>
      </c>
    </row>
    <row r="162" s="15" customFormat="1">
      <c r="A162" s="15"/>
      <c r="B162" s="240"/>
      <c r="C162" s="241"/>
      <c r="D162" s="219" t="s">
        <v>138</v>
      </c>
      <c r="E162" s="242" t="s">
        <v>19</v>
      </c>
      <c r="F162" s="243" t="s">
        <v>148</v>
      </c>
      <c r="G162" s="241"/>
      <c r="H162" s="244">
        <v>95.400000000000006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0" t="s">
        <v>138</v>
      </c>
      <c r="AU162" s="250" t="s">
        <v>134</v>
      </c>
      <c r="AV162" s="15" t="s">
        <v>133</v>
      </c>
      <c r="AW162" s="15" t="s">
        <v>33</v>
      </c>
      <c r="AX162" s="15" t="s">
        <v>77</v>
      </c>
      <c r="AY162" s="250" t="s">
        <v>125</v>
      </c>
    </row>
    <row r="163" s="12" customFormat="1" ht="22.8" customHeight="1">
      <c r="A163" s="12"/>
      <c r="B163" s="183"/>
      <c r="C163" s="184"/>
      <c r="D163" s="185" t="s">
        <v>71</v>
      </c>
      <c r="E163" s="197" t="s">
        <v>191</v>
      </c>
      <c r="F163" s="197" t="s">
        <v>192</v>
      </c>
      <c r="G163" s="184"/>
      <c r="H163" s="184"/>
      <c r="I163" s="187"/>
      <c r="J163" s="198">
        <f>BK163</f>
        <v>0</v>
      </c>
      <c r="K163" s="184"/>
      <c r="L163" s="189"/>
      <c r="M163" s="190"/>
      <c r="N163" s="191"/>
      <c r="O163" s="191"/>
      <c r="P163" s="192">
        <f>SUM(P164:P241)</f>
        <v>0</v>
      </c>
      <c r="Q163" s="191"/>
      <c r="R163" s="192">
        <f>SUM(R164:R241)</f>
        <v>0.01089176</v>
      </c>
      <c r="S163" s="191"/>
      <c r="T163" s="193">
        <f>SUM(T164:T241)</f>
        <v>2.4160708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4" t="s">
        <v>77</v>
      </c>
      <c r="AT163" s="195" t="s">
        <v>71</v>
      </c>
      <c r="AU163" s="195" t="s">
        <v>77</v>
      </c>
      <c r="AY163" s="194" t="s">
        <v>125</v>
      </c>
      <c r="BK163" s="196">
        <f>SUM(BK164:BK241)</f>
        <v>0</v>
      </c>
    </row>
    <row r="164" s="2" customFormat="1" ht="24.15" customHeight="1">
      <c r="A164" s="40"/>
      <c r="B164" s="41"/>
      <c r="C164" s="199" t="s">
        <v>193</v>
      </c>
      <c r="D164" s="199" t="s">
        <v>128</v>
      </c>
      <c r="E164" s="200" t="s">
        <v>194</v>
      </c>
      <c r="F164" s="201" t="s">
        <v>195</v>
      </c>
      <c r="G164" s="202" t="s">
        <v>131</v>
      </c>
      <c r="H164" s="203">
        <v>56.466999999999999</v>
      </c>
      <c r="I164" s="204"/>
      <c r="J164" s="205">
        <f>ROUND(I164*H164,2)</f>
        <v>0</v>
      </c>
      <c r="K164" s="201" t="s">
        <v>132</v>
      </c>
      <c r="L164" s="46"/>
      <c r="M164" s="206" t="s">
        <v>19</v>
      </c>
      <c r="N164" s="207" t="s">
        <v>44</v>
      </c>
      <c r="O164" s="86"/>
      <c r="P164" s="208">
        <f>O164*H164</f>
        <v>0</v>
      </c>
      <c r="Q164" s="208">
        <v>0.00012999999999999999</v>
      </c>
      <c r="R164" s="208">
        <f>Q164*H164</f>
        <v>0.0073407099999999994</v>
      </c>
      <c r="S164" s="208">
        <v>0</v>
      </c>
      <c r="T164" s="20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0" t="s">
        <v>133</v>
      </c>
      <c r="AT164" s="210" t="s">
        <v>128</v>
      </c>
      <c r="AU164" s="210" t="s">
        <v>134</v>
      </c>
      <c r="AY164" s="19" t="s">
        <v>125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9" t="s">
        <v>134</v>
      </c>
      <c r="BK164" s="211">
        <f>ROUND(I164*H164,2)</f>
        <v>0</v>
      </c>
      <c r="BL164" s="19" t="s">
        <v>133</v>
      </c>
      <c r="BM164" s="210" t="s">
        <v>196</v>
      </c>
    </row>
    <row r="165" s="2" customFormat="1">
      <c r="A165" s="40"/>
      <c r="B165" s="41"/>
      <c r="C165" s="42"/>
      <c r="D165" s="212" t="s">
        <v>136</v>
      </c>
      <c r="E165" s="42"/>
      <c r="F165" s="213" t="s">
        <v>197</v>
      </c>
      <c r="G165" s="42"/>
      <c r="H165" s="42"/>
      <c r="I165" s="214"/>
      <c r="J165" s="42"/>
      <c r="K165" s="42"/>
      <c r="L165" s="46"/>
      <c r="M165" s="215"/>
      <c r="N165" s="21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136</v>
      </c>
      <c r="AU165" s="19" t="s">
        <v>134</v>
      </c>
    </row>
    <row r="166" s="13" customFormat="1">
      <c r="A166" s="13"/>
      <c r="B166" s="217"/>
      <c r="C166" s="218"/>
      <c r="D166" s="219" t="s">
        <v>138</v>
      </c>
      <c r="E166" s="220" t="s">
        <v>19</v>
      </c>
      <c r="F166" s="221" t="s">
        <v>139</v>
      </c>
      <c r="G166" s="218"/>
      <c r="H166" s="222">
        <v>10.829000000000001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138</v>
      </c>
      <c r="AU166" s="228" t="s">
        <v>134</v>
      </c>
      <c r="AV166" s="13" t="s">
        <v>134</v>
      </c>
      <c r="AW166" s="13" t="s">
        <v>33</v>
      </c>
      <c r="AX166" s="13" t="s">
        <v>72</v>
      </c>
      <c r="AY166" s="228" t="s">
        <v>125</v>
      </c>
    </row>
    <row r="167" s="14" customFormat="1">
      <c r="A167" s="14"/>
      <c r="B167" s="229"/>
      <c r="C167" s="230"/>
      <c r="D167" s="219" t="s">
        <v>138</v>
      </c>
      <c r="E167" s="231" t="s">
        <v>19</v>
      </c>
      <c r="F167" s="232" t="s">
        <v>140</v>
      </c>
      <c r="G167" s="230"/>
      <c r="H167" s="233">
        <v>10.829000000000001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138</v>
      </c>
      <c r="AU167" s="239" t="s">
        <v>134</v>
      </c>
      <c r="AV167" s="14" t="s">
        <v>141</v>
      </c>
      <c r="AW167" s="14" t="s">
        <v>33</v>
      </c>
      <c r="AX167" s="14" t="s">
        <v>72</v>
      </c>
      <c r="AY167" s="239" t="s">
        <v>125</v>
      </c>
    </row>
    <row r="168" s="13" customFormat="1">
      <c r="A168" s="13"/>
      <c r="B168" s="217"/>
      <c r="C168" s="218"/>
      <c r="D168" s="219" t="s">
        <v>138</v>
      </c>
      <c r="E168" s="220" t="s">
        <v>19</v>
      </c>
      <c r="F168" s="221" t="s">
        <v>142</v>
      </c>
      <c r="G168" s="218"/>
      <c r="H168" s="222">
        <v>4.1520000000000001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138</v>
      </c>
      <c r="AU168" s="228" t="s">
        <v>134</v>
      </c>
      <c r="AV168" s="13" t="s">
        <v>134</v>
      </c>
      <c r="AW168" s="13" t="s">
        <v>33</v>
      </c>
      <c r="AX168" s="13" t="s">
        <v>72</v>
      </c>
      <c r="AY168" s="228" t="s">
        <v>125</v>
      </c>
    </row>
    <row r="169" s="14" customFormat="1">
      <c r="A169" s="14"/>
      <c r="B169" s="229"/>
      <c r="C169" s="230"/>
      <c r="D169" s="219" t="s">
        <v>138</v>
      </c>
      <c r="E169" s="231" t="s">
        <v>19</v>
      </c>
      <c r="F169" s="232" t="s">
        <v>140</v>
      </c>
      <c r="G169" s="230"/>
      <c r="H169" s="233">
        <v>4.1520000000000001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9" t="s">
        <v>138</v>
      </c>
      <c r="AU169" s="239" t="s">
        <v>134</v>
      </c>
      <c r="AV169" s="14" t="s">
        <v>141</v>
      </c>
      <c r="AW169" s="14" t="s">
        <v>33</v>
      </c>
      <c r="AX169" s="14" t="s">
        <v>72</v>
      </c>
      <c r="AY169" s="239" t="s">
        <v>125</v>
      </c>
    </row>
    <row r="170" s="13" customFormat="1">
      <c r="A170" s="13"/>
      <c r="B170" s="217"/>
      <c r="C170" s="218"/>
      <c r="D170" s="219" t="s">
        <v>138</v>
      </c>
      <c r="E170" s="220" t="s">
        <v>19</v>
      </c>
      <c r="F170" s="221" t="s">
        <v>143</v>
      </c>
      <c r="G170" s="218"/>
      <c r="H170" s="222">
        <v>1.2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8" t="s">
        <v>138</v>
      </c>
      <c r="AU170" s="228" t="s">
        <v>134</v>
      </c>
      <c r="AV170" s="13" t="s">
        <v>134</v>
      </c>
      <c r="AW170" s="13" t="s">
        <v>33</v>
      </c>
      <c r="AX170" s="13" t="s">
        <v>72</v>
      </c>
      <c r="AY170" s="228" t="s">
        <v>125</v>
      </c>
    </row>
    <row r="171" s="14" customFormat="1">
      <c r="A171" s="14"/>
      <c r="B171" s="229"/>
      <c r="C171" s="230"/>
      <c r="D171" s="219" t="s">
        <v>138</v>
      </c>
      <c r="E171" s="231" t="s">
        <v>19</v>
      </c>
      <c r="F171" s="232" t="s">
        <v>140</v>
      </c>
      <c r="G171" s="230"/>
      <c r="H171" s="233">
        <v>1.2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138</v>
      </c>
      <c r="AU171" s="239" t="s">
        <v>134</v>
      </c>
      <c r="AV171" s="14" t="s">
        <v>141</v>
      </c>
      <c r="AW171" s="14" t="s">
        <v>33</v>
      </c>
      <c r="AX171" s="14" t="s">
        <v>72</v>
      </c>
      <c r="AY171" s="239" t="s">
        <v>125</v>
      </c>
    </row>
    <row r="172" s="13" customFormat="1">
      <c r="A172" s="13"/>
      <c r="B172" s="217"/>
      <c r="C172" s="218"/>
      <c r="D172" s="219" t="s">
        <v>138</v>
      </c>
      <c r="E172" s="220" t="s">
        <v>19</v>
      </c>
      <c r="F172" s="221" t="s">
        <v>144</v>
      </c>
      <c r="G172" s="218"/>
      <c r="H172" s="222">
        <v>21.027999999999999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8" t="s">
        <v>138</v>
      </c>
      <c r="AU172" s="228" t="s">
        <v>134</v>
      </c>
      <c r="AV172" s="13" t="s">
        <v>134</v>
      </c>
      <c r="AW172" s="13" t="s">
        <v>33</v>
      </c>
      <c r="AX172" s="13" t="s">
        <v>72</v>
      </c>
      <c r="AY172" s="228" t="s">
        <v>125</v>
      </c>
    </row>
    <row r="173" s="14" customFormat="1">
      <c r="A173" s="14"/>
      <c r="B173" s="229"/>
      <c r="C173" s="230"/>
      <c r="D173" s="219" t="s">
        <v>138</v>
      </c>
      <c r="E173" s="231" t="s">
        <v>19</v>
      </c>
      <c r="F173" s="232" t="s">
        <v>140</v>
      </c>
      <c r="G173" s="230"/>
      <c r="H173" s="233">
        <v>21.027999999999999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9" t="s">
        <v>138</v>
      </c>
      <c r="AU173" s="239" t="s">
        <v>134</v>
      </c>
      <c r="AV173" s="14" t="s">
        <v>141</v>
      </c>
      <c r="AW173" s="14" t="s">
        <v>33</v>
      </c>
      <c r="AX173" s="14" t="s">
        <v>72</v>
      </c>
      <c r="AY173" s="239" t="s">
        <v>125</v>
      </c>
    </row>
    <row r="174" s="13" customFormat="1">
      <c r="A174" s="13"/>
      <c r="B174" s="217"/>
      <c r="C174" s="218"/>
      <c r="D174" s="219" t="s">
        <v>138</v>
      </c>
      <c r="E174" s="220" t="s">
        <v>19</v>
      </c>
      <c r="F174" s="221" t="s">
        <v>145</v>
      </c>
      <c r="G174" s="218"/>
      <c r="H174" s="222">
        <v>4.2450000000000001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138</v>
      </c>
      <c r="AU174" s="228" t="s">
        <v>134</v>
      </c>
      <c r="AV174" s="13" t="s">
        <v>134</v>
      </c>
      <c r="AW174" s="13" t="s">
        <v>33</v>
      </c>
      <c r="AX174" s="13" t="s">
        <v>72</v>
      </c>
      <c r="AY174" s="228" t="s">
        <v>125</v>
      </c>
    </row>
    <row r="175" s="14" customFormat="1">
      <c r="A175" s="14"/>
      <c r="B175" s="229"/>
      <c r="C175" s="230"/>
      <c r="D175" s="219" t="s">
        <v>138</v>
      </c>
      <c r="E175" s="231" t="s">
        <v>19</v>
      </c>
      <c r="F175" s="232" t="s">
        <v>140</v>
      </c>
      <c r="G175" s="230"/>
      <c r="H175" s="233">
        <v>4.2450000000000001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138</v>
      </c>
      <c r="AU175" s="239" t="s">
        <v>134</v>
      </c>
      <c r="AV175" s="14" t="s">
        <v>141</v>
      </c>
      <c r="AW175" s="14" t="s">
        <v>33</v>
      </c>
      <c r="AX175" s="14" t="s">
        <v>72</v>
      </c>
      <c r="AY175" s="239" t="s">
        <v>125</v>
      </c>
    </row>
    <row r="176" s="13" customFormat="1">
      <c r="A176" s="13"/>
      <c r="B176" s="217"/>
      <c r="C176" s="218"/>
      <c r="D176" s="219" t="s">
        <v>138</v>
      </c>
      <c r="E176" s="220" t="s">
        <v>19</v>
      </c>
      <c r="F176" s="221" t="s">
        <v>146</v>
      </c>
      <c r="G176" s="218"/>
      <c r="H176" s="222">
        <v>13.869999999999999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138</v>
      </c>
      <c r="AU176" s="228" t="s">
        <v>134</v>
      </c>
      <c r="AV176" s="13" t="s">
        <v>134</v>
      </c>
      <c r="AW176" s="13" t="s">
        <v>33</v>
      </c>
      <c r="AX176" s="13" t="s">
        <v>72</v>
      </c>
      <c r="AY176" s="228" t="s">
        <v>125</v>
      </c>
    </row>
    <row r="177" s="14" customFormat="1">
      <c r="A177" s="14"/>
      <c r="B177" s="229"/>
      <c r="C177" s="230"/>
      <c r="D177" s="219" t="s">
        <v>138</v>
      </c>
      <c r="E177" s="231" t="s">
        <v>19</v>
      </c>
      <c r="F177" s="232" t="s">
        <v>140</v>
      </c>
      <c r="G177" s="230"/>
      <c r="H177" s="233">
        <v>13.869999999999999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138</v>
      </c>
      <c r="AU177" s="239" t="s">
        <v>134</v>
      </c>
      <c r="AV177" s="14" t="s">
        <v>141</v>
      </c>
      <c r="AW177" s="14" t="s">
        <v>33</v>
      </c>
      <c r="AX177" s="14" t="s">
        <v>72</v>
      </c>
      <c r="AY177" s="239" t="s">
        <v>125</v>
      </c>
    </row>
    <row r="178" s="13" customFormat="1">
      <c r="A178" s="13"/>
      <c r="B178" s="217"/>
      <c r="C178" s="218"/>
      <c r="D178" s="219" t="s">
        <v>138</v>
      </c>
      <c r="E178" s="220" t="s">
        <v>19</v>
      </c>
      <c r="F178" s="221" t="s">
        <v>147</v>
      </c>
      <c r="G178" s="218"/>
      <c r="H178" s="222">
        <v>1.143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138</v>
      </c>
      <c r="AU178" s="228" t="s">
        <v>134</v>
      </c>
      <c r="AV178" s="13" t="s">
        <v>134</v>
      </c>
      <c r="AW178" s="13" t="s">
        <v>33</v>
      </c>
      <c r="AX178" s="13" t="s">
        <v>72</v>
      </c>
      <c r="AY178" s="228" t="s">
        <v>125</v>
      </c>
    </row>
    <row r="179" s="14" customFormat="1">
      <c r="A179" s="14"/>
      <c r="B179" s="229"/>
      <c r="C179" s="230"/>
      <c r="D179" s="219" t="s">
        <v>138</v>
      </c>
      <c r="E179" s="231" t="s">
        <v>19</v>
      </c>
      <c r="F179" s="232" t="s">
        <v>140</v>
      </c>
      <c r="G179" s="230"/>
      <c r="H179" s="233">
        <v>1.143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9" t="s">
        <v>138</v>
      </c>
      <c r="AU179" s="239" t="s">
        <v>134</v>
      </c>
      <c r="AV179" s="14" t="s">
        <v>141</v>
      </c>
      <c r="AW179" s="14" t="s">
        <v>33</v>
      </c>
      <c r="AX179" s="14" t="s">
        <v>72</v>
      </c>
      <c r="AY179" s="239" t="s">
        <v>125</v>
      </c>
    </row>
    <row r="180" s="15" customFormat="1">
      <c r="A180" s="15"/>
      <c r="B180" s="240"/>
      <c r="C180" s="241"/>
      <c r="D180" s="219" t="s">
        <v>138</v>
      </c>
      <c r="E180" s="242" t="s">
        <v>19</v>
      </c>
      <c r="F180" s="243" t="s">
        <v>148</v>
      </c>
      <c r="G180" s="241"/>
      <c r="H180" s="244">
        <v>56.466999999999999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0" t="s">
        <v>138</v>
      </c>
      <c r="AU180" s="250" t="s">
        <v>134</v>
      </c>
      <c r="AV180" s="15" t="s">
        <v>133</v>
      </c>
      <c r="AW180" s="15" t="s">
        <v>33</v>
      </c>
      <c r="AX180" s="15" t="s">
        <v>77</v>
      </c>
      <c r="AY180" s="250" t="s">
        <v>125</v>
      </c>
    </row>
    <row r="181" s="2" customFormat="1" ht="24.15" customHeight="1">
      <c r="A181" s="40"/>
      <c r="B181" s="41"/>
      <c r="C181" s="199" t="s">
        <v>191</v>
      </c>
      <c r="D181" s="199" t="s">
        <v>128</v>
      </c>
      <c r="E181" s="200" t="s">
        <v>198</v>
      </c>
      <c r="F181" s="201" t="s">
        <v>199</v>
      </c>
      <c r="G181" s="202" t="s">
        <v>131</v>
      </c>
      <c r="H181" s="203">
        <v>13.77</v>
      </c>
      <c r="I181" s="204"/>
      <c r="J181" s="205">
        <f>ROUND(I181*H181,2)</f>
        <v>0</v>
      </c>
      <c r="K181" s="201" t="s">
        <v>132</v>
      </c>
      <c r="L181" s="46"/>
      <c r="M181" s="206" t="s">
        <v>19</v>
      </c>
      <c r="N181" s="207" t="s">
        <v>44</v>
      </c>
      <c r="O181" s="86"/>
      <c r="P181" s="208">
        <f>O181*H181</f>
        <v>0</v>
      </c>
      <c r="Q181" s="208">
        <v>1.0000000000000001E-05</v>
      </c>
      <c r="R181" s="208">
        <f>Q181*H181</f>
        <v>0.00013770000000000001</v>
      </c>
      <c r="S181" s="208">
        <v>0</v>
      </c>
      <c r="T181" s="20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0" t="s">
        <v>133</v>
      </c>
      <c r="AT181" s="210" t="s">
        <v>128</v>
      </c>
      <c r="AU181" s="210" t="s">
        <v>134</v>
      </c>
      <c r="AY181" s="19" t="s">
        <v>125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9" t="s">
        <v>134</v>
      </c>
      <c r="BK181" s="211">
        <f>ROUND(I181*H181,2)</f>
        <v>0</v>
      </c>
      <c r="BL181" s="19" t="s">
        <v>133</v>
      </c>
      <c r="BM181" s="210" t="s">
        <v>200</v>
      </c>
    </row>
    <row r="182" s="2" customFormat="1">
      <c r="A182" s="40"/>
      <c r="B182" s="41"/>
      <c r="C182" s="42"/>
      <c r="D182" s="212" t="s">
        <v>136</v>
      </c>
      <c r="E182" s="42"/>
      <c r="F182" s="213" t="s">
        <v>201</v>
      </c>
      <c r="G182" s="42"/>
      <c r="H182" s="42"/>
      <c r="I182" s="214"/>
      <c r="J182" s="42"/>
      <c r="K182" s="42"/>
      <c r="L182" s="46"/>
      <c r="M182" s="215"/>
      <c r="N182" s="21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136</v>
      </c>
      <c r="AU182" s="19" t="s">
        <v>134</v>
      </c>
    </row>
    <row r="183" s="13" customFormat="1">
      <c r="A183" s="13"/>
      <c r="B183" s="217"/>
      <c r="C183" s="218"/>
      <c r="D183" s="219" t="s">
        <v>138</v>
      </c>
      <c r="E183" s="220" t="s">
        <v>19</v>
      </c>
      <c r="F183" s="221" t="s">
        <v>202</v>
      </c>
      <c r="G183" s="218"/>
      <c r="H183" s="222">
        <v>13.77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138</v>
      </c>
      <c r="AU183" s="228" t="s">
        <v>134</v>
      </c>
      <c r="AV183" s="13" t="s">
        <v>134</v>
      </c>
      <c r="AW183" s="13" t="s">
        <v>33</v>
      </c>
      <c r="AX183" s="13" t="s">
        <v>77</v>
      </c>
      <c r="AY183" s="228" t="s">
        <v>125</v>
      </c>
    </row>
    <row r="184" s="2" customFormat="1" ht="24.15" customHeight="1">
      <c r="A184" s="40"/>
      <c r="B184" s="41"/>
      <c r="C184" s="199" t="s">
        <v>203</v>
      </c>
      <c r="D184" s="199" t="s">
        <v>128</v>
      </c>
      <c r="E184" s="200" t="s">
        <v>204</v>
      </c>
      <c r="F184" s="201" t="s">
        <v>205</v>
      </c>
      <c r="G184" s="202" t="s">
        <v>131</v>
      </c>
      <c r="H184" s="203">
        <v>56.466999999999999</v>
      </c>
      <c r="I184" s="204"/>
      <c r="J184" s="205">
        <f>ROUND(I184*H184,2)</f>
        <v>0</v>
      </c>
      <c r="K184" s="201" t="s">
        <v>132</v>
      </c>
      <c r="L184" s="46"/>
      <c r="M184" s="206" t="s">
        <v>19</v>
      </c>
      <c r="N184" s="207" t="s">
        <v>44</v>
      </c>
      <c r="O184" s="86"/>
      <c r="P184" s="208">
        <f>O184*H184</f>
        <v>0</v>
      </c>
      <c r="Q184" s="208">
        <v>4.0000000000000003E-05</v>
      </c>
      <c r="R184" s="208">
        <f>Q184*H184</f>
        <v>0.0022586800000000003</v>
      </c>
      <c r="S184" s="208">
        <v>0</v>
      </c>
      <c r="T184" s="20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0" t="s">
        <v>133</v>
      </c>
      <c r="AT184" s="210" t="s">
        <v>128</v>
      </c>
      <c r="AU184" s="210" t="s">
        <v>134</v>
      </c>
      <c r="AY184" s="19" t="s">
        <v>125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9" t="s">
        <v>134</v>
      </c>
      <c r="BK184" s="211">
        <f>ROUND(I184*H184,2)</f>
        <v>0</v>
      </c>
      <c r="BL184" s="19" t="s">
        <v>133</v>
      </c>
      <c r="BM184" s="210" t="s">
        <v>206</v>
      </c>
    </row>
    <row r="185" s="2" customFormat="1">
      <c r="A185" s="40"/>
      <c r="B185" s="41"/>
      <c r="C185" s="42"/>
      <c r="D185" s="212" t="s">
        <v>136</v>
      </c>
      <c r="E185" s="42"/>
      <c r="F185" s="213" t="s">
        <v>207</v>
      </c>
      <c r="G185" s="42"/>
      <c r="H185" s="42"/>
      <c r="I185" s="214"/>
      <c r="J185" s="42"/>
      <c r="K185" s="42"/>
      <c r="L185" s="46"/>
      <c r="M185" s="215"/>
      <c r="N185" s="21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136</v>
      </c>
      <c r="AU185" s="19" t="s">
        <v>134</v>
      </c>
    </row>
    <row r="186" s="2" customFormat="1" ht="16.5" customHeight="1">
      <c r="A186" s="40"/>
      <c r="B186" s="41"/>
      <c r="C186" s="199" t="s">
        <v>208</v>
      </c>
      <c r="D186" s="199" t="s">
        <v>128</v>
      </c>
      <c r="E186" s="200" t="s">
        <v>209</v>
      </c>
      <c r="F186" s="201" t="s">
        <v>210</v>
      </c>
      <c r="G186" s="202" t="s">
        <v>131</v>
      </c>
      <c r="H186" s="203">
        <v>56.466999999999999</v>
      </c>
      <c r="I186" s="204"/>
      <c r="J186" s="205">
        <f>ROUND(I186*H186,2)</f>
        <v>0</v>
      </c>
      <c r="K186" s="201" t="s">
        <v>132</v>
      </c>
      <c r="L186" s="46"/>
      <c r="M186" s="206" t="s">
        <v>19</v>
      </c>
      <c r="N186" s="207" t="s">
        <v>44</v>
      </c>
      <c r="O186" s="86"/>
      <c r="P186" s="208">
        <f>O186*H186</f>
        <v>0</v>
      </c>
      <c r="Q186" s="208">
        <v>1.0000000000000001E-05</v>
      </c>
      <c r="R186" s="208">
        <f>Q186*H186</f>
        <v>0.00056467000000000008</v>
      </c>
      <c r="S186" s="208">
        <v>0</v>
      </c>
      <c r="T186" s="20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133</v>
      </c>
      <c r="AT186" s="210" t="s">
        <v>128</v>
      </c>
      <c r="AU186" s="210" t="s">
        <v>134</v>
      </c>
      <c r="AY186" s="19" t="s">
        <v>125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134</v>
      </c>
      <c r="BK186" s="211">
        <f>ROUND(I186*H186,2)</f>
        <v>0</v>
      </c>
      <c r="BL186" s="19" t="s">
        <v>133</v>
      </c>
      <c r="BM186" s="210" t="s">
        <v>211</v>
      </c>
    </row>
    <row r="187" s="2" customFormat="1">
      <c r="A187" s="40"/>
      <c r="B187" s="41"/>
      <c r="C187" s="42"/>
      <c r="D187" s="212" t="s">
        <v>136</v>
      </c>
      <c r="E187" s="42"/>
      <c r="F187" s="213" t="s">
        <v>212</v>
      </c>
      <c r="G187" s="42"/>
      <c r="H187" s="42"/>
      <c r="I187" s="214"/>
      <c r="J187" s="42"/>
      <c r="K187" s="42"/>
      <c r="L187" s="46"/>
      <c r="M187" s="215"/>
      <c r="N187" s="216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134</v>
      </c>
    </row>
    <row r="188" s="2" customFormat="1" ht="16.5" customHeight="1">
      <c r="A188" s="40"/>
      <c r="B188" s="41"/>
      <c r="C188" s="199" t="s">
        <v>213</v>
      </c>
      <c r="D188" s="199" t="s">
        <v>128</v>
      </c>
      <c r="E188" s="200" t="s">
        <v>214</v>
      </c>
      <c r="F188" s="201" t="s">
        <v>215</v>
      </c>
      <c r="G188" s="202" t="s">
        <v>131</v>
      </c>
      <c r="H188" s="203">
        <v>21.568999999999999</v>
      </c>
      <c r="I188" s="204"/>
      <c r="J188" s="205">
        <f>ROUND(I188*H188,2)</f>
        <v>0</v>
      </c>
      <c r="K188" s="201" t="s">
        <v>132</v>
      </c>
      <c r="L188" s="46"/>
      <c r="M188" s="206" t="s">
        <v>19</v>
      </c>
      <c r="N188" s="207" t="s">
        <v>44</v>
      </c>
      <c r="O188" s="86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0" t="s">
        <v>133</v>
      </c>
      <c r="AT188" s="210" t="s">
        <v>128</v>
      </c>
      <c r="AU188" s="210" t="s">
        <v>134</v>
      </c>
      <c r="AY188" s="19" t="s">
        <v>125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9" t="s">
        <v>134</v>
      </c>
      <c r="BK188" s="211">
        <f>ROUND(I188*H188,2)</f>
        <v>0</v>
      </c>
      <c r="BL188" s="19" t="s">
        <v>133</v>
      </c>
      <c r="BM188" s="210" t="s">
        <v>216</v>
      </c>
    </row>
    <row r="189" s="2" customFormat="1">
      <c r="A189" s="40"/>
      <c r="B189" s="41"/>
      <c r="C189" s="42"/>
      <c r="D189" s="212" t="s">
        <v>136</v>
      </c>
      <c r="E189" s="42"/>
      <c r="F189" s="213" t="s">
        <v>217</v>
      </c>
      <c r="G189" s="42"/>
      <c r="H189" s="42"/>
      <c r="I189" s="214"/>
      <c r="J189" s="42"/>
      <c r="K189" s="42"/>
      <c r="L189" s="46"/>
      <c r="M189" s="215"/>
      <c r="N189" s="216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136</v>
      </c>
      <c r="AU189" s="19" t="s">
        <v>134</v>
      </c>
    </row>
    <row r="190" s="13" customFormat="1">
      <c r="A190" s="13"/>
      <c r="B190" s="217"/>
      <c r="C190" s="218"/>
      <c r="D190" s="219" t="s">
        <v>138</v>
      </c>
      <c r="E190" s="220" t="s">
        <v>19</v>
      </c>
      <c r="F190" s="221" t="s">
        <v>139</v>
      </c>
      <c r="G190" s="218"/>
      <c r="H190" s="222">
        <v>10.829000000000001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8" t="s">
        <v>138</v>
      </c>
      <c r="AU190" s="228" t="s">
        <v>134</v>
      </c>
      <c r="AV190" s="13" t="s">
        <v>134</v>
      </c>
      <c r="AW190" s="13" t="s">
        <v>33</v>
      </c>
      <c r="AX190" s="13" t="s">
        <v>72</v>
      </c>
      <c r="AY190" s="228" t="s">
        <v>125</v>
      </c>
    </row>
    <row r="191" s="14" customFormat="1">
      <c r="A191" s="14"/>
      <c r="B191" s="229"/>
      <c r="C191" s="230"/>
      <c r="D191" s="219" t="s">
        <v>138</v>
      </c>
      <c r="E191" s="231" t="s">
        <v>19</v>
      </c>
      <c r="F191" s="232" t="s">
        <v>140</v>
      </c>
      <c r="G191" s="230"/>
      <c r="H191" s="233">
        <v>10.829000000000001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9" t="s">
        <v>138</v>
      </c>
      <c r="AU191" s="239" t="s">
        <v>134</v>
      </c>
      <c r="AV191" s="14" t="s">
        <v>141</v>
      </c>
      <c r="AW191" s="14" t="s">
        <v>33</v>
      </c>
      <c r="AX191" s="14" t="s">
        <v>72</v>
      </c>
      <c r="AY191" s="239" t="s">
        <v>125</v>
      </c>
    </row>
    <row r="192" s="13" customFormat="1">
      <c r="A192" s="13"/>
      <c r="B192" s="217"/>
      <c r="C192" s="218"/>
      <c r="D192" s="219" t="s">
        <v>138</v>
      </c>
      <c r="E192" s="220" t="s">
        <v>19</v>
      </c>
      <c r="F192" s="221" t="s">
        <v>142</v>
      </c>
      <c r="G192" s="218"/>
      <c r="H192" s="222">
        <v>4.1520000000000001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138</v>
      </c>
      <c r="AU192" s="228" t="s">
        <v>134</v>
      </c>
      <c r="AV192" s="13" t="s">
        <v>134</v>
      </c>
      <c r="AW192" s="13" t="s">
        <v>33</v>
      </c>
      <c r="AX192" s="13" t="s">
        <v>72</v>
      </c>
      <c r="AY192" s="228" t="s">
        <v>125</v>
      </c>
    </row>
    <row r="193" s="14" customFormat="1">
      <c r="A193" s="14"/>
      <c r="B193" s="229"/>
      <c r="C193" s="230"/>
      <c r="D193" s="219" t="s">
        <v>138</v>
      </c>
      <c r="E193" s="231" t="s">
        <v>19</v>
      </c>
      <c r="F193" s="232" t="s">
        <v>140</v>
      </c>
      <c r="G193" s="230"/>
      <c r="H193" s="233">
        <v>4.1520000000000001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138</v>
      </c>
      <c r="AU193" s="239" t="s">
        <v>134</v>
      </c>
      <c r="AV193" s="14" t="s">
        <v>141</v>
      </c>
      <c r="AW193" s="14" t="s">
        <v>33</v>
      </c>
      <c r="AX193" s="14" t="s">
        <v>72</v>
      </c>
      <c r="AY193" s="239" t="s">
        <v>125</v>
      </c>
    </row>
    <row r="194" s="13" customFormat="1">
      <c r="A194" s="13"/>
      <c r="B194" s="217"/>
      <c r="C194" s="218"/>
      <c r="D194" s="219" t="s">
        <v>138</v>
      </c>
      <c r="E194" s="220" t="s">
        <v>19</v>
      </c>
      <c r="F194" s="221" t="s">
        <v>143</v>
      </c>
      <c r="G194" s="218"/>
      <c r="H194" s="222">
        <v>1.2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138</v>
      </c>
      <c r="AU194" s="228" t="s">
        <v>134</v>
      </c>
      <c r="AV194" s="13" t="s">
        <v>134</v>
      </c>
      <c r="AW194" s="13" t="s">
        <v>33</v>
      </c>
      <c r="AX194" s="13" t="s">
        <v>72</v>
      </c>
      <c r="AY194" s="228" t="s">
        <v>125</v>
      </c>
    </row>
    <row r="195" s="14" customFormat="1">
      <c r="A195" s="14"/>
      <c r="B195" s="229"/>
      <c r="C195" s="230"/>
      <c r="D195" s="219" t="s">
        <v>138</v>
      </c>
      <c r="E195" s="231" t="s">
        <v>19</v>
      </c>
      <c r="F195" s="232" t="s">
        <v>140</v>
      </c>
      <c r="G195" s="230"/>
      <c r="H195" s="233">
        <v>1.2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138</v>
      </c>
      <c r="AU195" s="239" t="s">
        <v>134</v>
      </c>
      <c r="AV195" s="14" t="s">
        <v>141</v>
      </c>
      <c r="AW195" s="14" t="s">
        <v>33</v>
      </c>
      <c r="AX195" s="14" t="s">
        <v>72</v>
      </c>
      <c r="AY195" s="239" t="s">
        <v>125</v>
      </c>
    </row>
    <row r="196" s="13" customFormat="1">
      <c r="A196" s="13"/>
      <c r="B196" s="217"/>
      <c r="C196" s="218"/>
      <c r="D196" s="219" t="s">
        <v>138</v>
      </c>
      <c r="E196" s="220" t="s">
        <v>19</v>
      </c>
      <c r="F196" s="221" t="s">
        <v>145</v>
      </c>
      <c r="G196" s="218"/>
      <c r="H196" s="222">
        <v>4.2450000000000001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138</v>
      </c>
      <c r="AU196" s="228" t="s">
        <v>134</v>
      </c>
      <c r="AV196" s="13" t="s">
        <v>134</v>
      </c>
      <c r="AW196" s="13" t="s">
        <v>33</v>
      </c>
      <c r="AX196" s="13" t="s">
        <v>72</v>
      </c>
      <c r="AY196" s="228" t="s">
        <v>125</v>
      </c>
    </row>
    <row r="197" s="14" customFormat="1">
      <c r="A197" s="14"/>
      <c r="B197" s="229"/>
      <c r="C197" s="230"/>
      <c r="D197" s="219" t="s">
        <v>138</v>
      </c>
      <c r="E197" s="231" t="s">
        <v>19</v>
      </c>
      <c r="F197" s="232" t="s">
        <v>140</v>
      </c>
      <c r="G197" s="230"/>
      <c r="H197" s="233">
        <v>4.2450000000000001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9" t="s">
        <v>138</v>
      </c>
      <c r="AU197" s="239" t="s">
        <v>134</v>
      </c>
      <c r="AV197" s="14" t="s">
        <v>141</v>
      </c>
      <c r="AW197" s="14" t="s">
        <v>33</v>
      </c>
      <c r="AX197" s="14" t="s">
        <v>72</v>
      </c>
      <c r="AY197" s="239" t="s">
        <v>125</v>
      </c>
    </row>
    <row r="198" s="13" customFormat="1">
      <c r="A198" s="13"/>
      <c r="B198" s="217"/>
      <c r="C198" s="218"/>
      <c r="D198" s="219" t="s">
        <v>138</v>
      </c>
      <c r="E198" s="220" t="s">
        <v>19</v>
      </c>
      <c r="F198" s="221" t="s">
        <v>147</v>
      </c>
      <c r="G198" s="218"/>
      <c r="H198" s="222">
        <v>1.143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138</v>
      </c>
      <c r="AU198" s="228" t="s">
        <v>134</v>
      </c>
      <c r="AV198" s="13" t="s">
        <v>134</v>
      </c>
      <c r="AW198" s="13" t="s">
        <v>33</v>
      </c>
      <c r="AX198" s="13" t="s">
        <v>72</v>
      </c>
      <c r="AY198" s="228" t="s">
        <v>125</v>
      </c>
    </row>
    <row r="199" s="14" customFormat="1">
      <c r="A199" s="14"/>
      <c r="B199" s="229"/>
      <c r="C199" s="230"/>
      <c r="D199" s="219" t="s">
        <v>138</v>
      </c>
      <c r="E199" s="231" t="s">
        <v>19</v>
      </c>
      <c r="F199" s="232" t="s">
        <v>140</v>
      </c>
      <c r="G199" s="230"/>
      <c r="H199" s="233">
        <v>1.143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138</v>
      </c>
      <c r="AU199" s="239" t="s">
        <v>134</v>
      </c>
      <c r="AV199" s="14" t="s">
        <v>141</v>
      </c>
      <c r="AW199" s="14" t="s">
        <v>33</v>
      </c>
      <c r="AX199" s="14" t="s">
        <v>72</v>
      </c>
      <c r="AY199" s="239" t="s">
        <v>125</v>
      </c>
    </row>
    <row r="200" s="15" customFormat="1">
      <c r="A200" s="15"/>
      <c r="B200" s="240"/>
      <c r="C200" s="241"/>
      <c r="D200" s="219" t="s">
        <v>138</v>
      </c>
      <c r="E200" s="242" t="s">
        <v>19</v>
      </c>
      <c r="F200" s="243" t="s">
        <v>148</v>
      </c>
      <c r="G200" s="241"/>
      <c r="H200" s="244">
        <v>21.569000000000003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0" t="s">
        <v>138</v>
      </c>
      <c r="AU200" s="250" t="s">
        <v>134</v>
      </c>
      <c r="AV200" s="15" t="s">
        <v>133</v>
      </c>
      <c r="AW200" s="15" t="s">
        <v>33</v>
      </c>
      <c r="AX200" s="15" t="s">
        <v>77</v>
      </c>
      <c r="AY200" s="250" t="s">
        <v>125</v>
      </c>
    </row>
    <row r="201" s="2" customFormat="1" ht="16.5" customHeight="1">
      <c r="A201" s="40"/>
      <c r="B201" s="41"/>
      <c r="C201" s="199" t="s">
        <v>218</v>
      </c>
      <c r="D201" s="199" t="s">
        <v>128</v>
      </c>
      <c r="E201" s="200" t="s">
        <v>219</v>
      </c>
      <c r="F201" s="201" t="s">
        <v>220</v>
      </c>
      <c r="G201" s="202" t="s">
        <v>131</v>
      </c>
      <c r="H201" s="203">
        <v>21.568999999999999</v>
      </c>
      <c r="I201" s="204"/>
      <c r="J201" s="205">
        <f>ROUND(I201*H201,2)</f>
        <v>0</v>
      </c>
      <c r="K201" s="201" t="s">
        <v>132</v>
      </c>
      <c r="L201" s="46"/>
      <c r="M201" s="206" t="s">
        <v>19</v>
      </c>
      <c r="N201" s="207" t="s">
        <v>44</v>
      </c>
      <c r="O201" s="86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0" t="s">
        <v>133</v>
      </c>
      <c r="AT201" s="210" t="s">
        <v>128</v>
      </c>
      <c r="AU201" s="210" t="s">
        <v>134</v>
      </c>
      <c r="AY201" s="19" t="s">
        <v>125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9" t="s">
        <v>134</v>
      </c>
      <c r="BK201" s="211">
        <f>ROUND(I201*H201,2)</f>
        <v>0</v>
      </c>
      <c r="BL201" s="19" t="s">
        <v>133</v>
      </c>
      <c r="BM201" s="210" t="s">
        <v>221</v>
      </c>
    </row>
    <row r="202" s="2" customFormat="1">
      <c r="A202" s="40"/>
      <c r="B202" s="41"/>
      <c r="C202" s="42"/>
      <c r="D202" s="212" t="s">
        <v>136</v>
      </c>
      <c r="E202" s="42"/>
      <c r="F202" s="213" t="s">
        <v>222</v>
      </c>
      <c r="G202" s="42"/>
      <c r="H202" s="42"/>
      <c r="I202" s="214"/>
      <c r="J202" s="42"/>
      <c r="K202" s="42"/>
      <c r="L202" s="46"/>
      <c r="M202" s="215"/>
      <c r="N202" s="21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136</v>
      </c>
      <c r="AU202" s="19" t="s">
        <v>134</v>
      </c>
    </row>
    <row r="203" s="2" customFormat="1" ht="21.75" customHeight="1">
      <c r="A203" s="40"/>
      <c r="B203" s="41"/>
      <c r="C203" s="199" t="s">
        <v>223</v>
      </c>
      <c r="D203" s="199" t="s">
        <v>128</v>
      </c>
      <c r="E203" s="200" t="s">
        <v>224</v>
      </c>
      <c r="F203" s="201" t="s">
        <v>225</v>
      </c>
      <c r="G203" s="202" t="s">
        <v>184</v>
      </c>
      <c r="H203" s="203">
        <v>40</v>
      </c>
      <c r="I203" s="204"/>
      <c r="J203" s="205">
        <f>ROUND(I203*H203,2)</f>
        <v>0</v>
      </c>
      <c r="K203" s="201" t="s">
        <v>132</v>
      </c>
      <c r="L203" s="46"/>
      <c r="M203" s="206" t="s">
        <v>19</v>
      </c>
      <c r="N203" s="207" t="s">
        <v>44</v>
      </c>
      <c r="O203" s="86"/>
      <c r="P203" s="208">
        <f>O203*H203</f>
        <v>0</v>
      </c>
      <c r="Q203" s="208">
        <v>0</v>
      </c>
      <c r="R203" s="208">
        <f>Q203*H203</f>
        <v>0</v>
      </c>
      <c r="S203" s="208">
        <v>0.0060000000000000001</v>
      </c>
      <c r="T203" s="209">
        <f>S203*H203</f>
        <v>0.23999999999999999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0" t="s">
        <v>133</v>
      </c>
      <c r="AT203" s="210" t="s">
        <v>128</v>
      </c>
      <c r="AU203" s="210" t="s">
        <v>134</v>
      </c>
      <c r="AY203" s="19" t="s">
        <v>125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9" t="s">
        <v>134</v>
      </c>
      <c r="BK203" s="211">
        <f>ROUND(I203*H203,2)</f>
        <v>0</v>
      </c>
      <c r="BL203" s="19" t="s">
        <v>133</v>
      </c>
      <c r="BM203" s="210" t="s">
        <v>226</v>
      </c>
    </row>
    <row r="204" s="2" customFormat="1">
      <c r="A204" s="40"/>
      <c r="B204" s="41"/>
      <c r="C204" s="42"/>
      <c r="D204" s="212" t="s">
        <v>136</v>
      </c>
      <c r="E204" s="42"/>
      <c r="F204" s="213" t="s">
        <v>227</v>
      </c>
      <c r="G204" s="42"/>
      <c r="H204" s="42"/>
      <c r="I204" s="214"/>
      <c r="J204" s="42"/>
      <c r="K204" s="42"/>
      <c r="L204" s="46"/>
      <c r="M204" s="215"/>
      <c r="N204" s="21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136</v>
      </c>
      <c r="AU204" s="19" t="s">
        <v>134</v>
      </c>
    </row>
    <row r="205" s="13" customFormat="1">
      <c r="A205" s="13"/>
      <c r="B205" s="217"/>
      <c r="C205" s="218"/>
      <c r="D205" s="219" t="s">
        <v>138</v>
      </c>
      <c r="E205" s="220" t="s">
        <v>19</v>
      </c>
      <c r="F205" s="221" t="s">
        <v>228</v>
      </c>
      <c r="G205" s="218"/>
      <c r="H205" s="222">
        <v>15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138</v>
      </c>
      <c r="AU205" s="228" t="s">
        <v>134</v>
      </c>
      <c r="AV205" s="13" t="s">
        <v>134</v>
      </c>
      <c r="AW205" s="13" t="s">
        <v>33</v>
      </c>
      <c r="AX205" s="13" t="s">
        <v>72</v>
      </c>
      <c r="AY205" s="228" t="s">
        <v>125</v>
      </c>
    </row>
    <row r="206" s="13" customFormat="1">
      <c r="A206" s="13"/>
      <c r="B206" s="217"/>
      <c r="C206" s="218"/>
      <c r="D206" s="219" t="s">
        <v>138</v>
      </c>
      <c r="E206" s="220" t="s">
        <v>19</v>
      </c>
      <c r="F206" s="221" t="s">
        <v>229</v>
      </c>
      <c r="G206" s="218"/>
      <c r="H206" s="222">
        <v>25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8" t="s">
        <v>138</v>
      </c>
      <c r="AU206" s="228" t="s">
        <v>134</v>
      </c>
      <c r="AV206" s="13" t="s">
        <v>134</v>
      </c>
      <c r="AW206" s="13" t="s">
        <v>33</v>
      </c>
      <c r="AX206" s="13" t="s">
        <v>72</v>
      </c>
      <c r="AY206" s="228" t="s">
        <v>125</v>
      </c>
    </row>
    <row r="207" s="15" customFormat="1">
      <c r="A207" s="15"/>
      <c r="B207" s="240"/>
      <c r="C207" s="241"/>
      <c r="D207" s="219" t="s">
        <v>138</v>
      </c>
      <c r="E207" s="242" t="s">
        <v>19</v>
      </c>
      <c r="F207" s="243" t="s">
        <v>148</v>
      </c>
      <c r="G207" s="241"/>
      <c r="H207" s="244">
        <v>40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0" t="s">
        <v>138</v>
      </c>
      <c r="AU207" s="250" t="s">
        <v>134</v>
      </c>
      <c r="AV207" s="15" t="s">
        <v>133</v>
      </c>
      <c r="AW207" s="15" t="s">
        <v>33</v>
      </c>
      <c r="AX207" s="15" t="s">
        <v>77</v>
      </c>
      <c r="AY207" s="250" t="s">
        <v>125</v>
      </c>
    </row>
    <row r="208" s="2" customFormat="1" ht="21.75" customHeight="1">
      <c r="A208" s="40"/>
      <c r="B208" s="41"/>
      <c r="C208" s="199" t="s">
        <v>8</v>
      </c>
      <c r="D208" s="199" t="s">
        <v>128</v>
      </c>
      <c r="E208" s="200" t="s">
        <v>230</v>
      </c>
      <c r="F208" s="201" t="s">
        <v>231</v>
      </c>
      <c r="G208" s="202" t="s">
        <v>184</v>
      </c>
      <c r="H208" s="203">
        <v>20</v>
      </c>
      <c r="I208" s="204"/>
      <c r="J208" s="205">
        <f>ROUND(I208*H208,2)</f>
        <v>0</v>
      </c>
      <c r="K208" s="201" t="s">
        <v>132</v>
      </c>
      <c r="L208" s="46"/>
      <c r="M208" s="206" t="s">
        <v>19</v>
      </c>
      <c r="N208" s="207" t="s">
        <v>44</v>
      </c>
      <c r="O208" s="86"/>
      <c r="P208" s="208">
        <f>O208*H208</f>
        <v>0</v>
      </c>
      <c r="Q208" s="208">
        <v>1.0000000000000001E-05</v>
      </c>
      <c r="R208" s="208">
        <f>Q208*H208</f>
        <v>0.00020000000000000001</v>
      </c>
      <c r="S208" s="208">
        <v>0.002</v>
      </c>
      <c r="T208" s="209">
        <f>S208*H208</f>
        <v>0.040000000000000001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0" t="s">
        <v>133</v>
      </c>
      <c r="AT208" s="210" t="s">
        <v>128</v>
      </c>
      <c r="AU208" s="210" t="s">
        <v>134</v>
      </c>
      <c r="AY208" s="19" t="s">
        <v>125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9" t="s">
        <v>134</v>
      </c>
      <c r="BK208" s="211">
        <f>ROUND(I208*H208,2)</f>
        <v>0</v>
      </c>
      <c r="BL208" s="19" t="s">
        <v>133</v>
      </c>
      <c r="BM208" s="210" t="s">
        <v>232</v>
      </c>
    </row>
    <row r="209" s="2" customFormat="1">
      <c r="A209" s="40"/>
      <c r="B209" s="41"/>
      <c r="C209" s="42"/>
      <c r="D209" s="212" t="s">
        <v>136</v>
      </c>
      <c r="E209" s="42"/>
      <c r="F209" s="213" t="s">
        <v>233</v>
      </c>
      <c r="G209" s="42"/>
      <c r="H209" s="42"/>
      <c r="I209" s="214"/>
      <c r="J209" s="42"/>
      <c r="K209" s="42"/>
      <c r="L209" s="46"/>
      <c r="M209" s="215"/>
      <c r="N209" s="216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136</v>
      </c>
      <c r="AU209" s="19" t="s">
        <v>134</v>
      </c>
    </row>
    <row r="210" s="2" customFormat="1" ht="21.75" customHeight="1">
      <c r="A210" s="40"/>
      <c r="B210" s="41"/>
      <c r="C210" s="199" t="s">
        <v>234</v>
      </c>
      <c r="D210" s="199" t="s">
        <v>128</v>
      </c>
      <c r="E210" s="200" t="s">
        <v>235</v>
      </c>
      <c r="F210" s="201" t="s">
        <v>236</v>
      </c>
      <c r="G210" s="202" t="s">
        <v>184</v>
      </c>
      <c r="H210" s="203">
        <v>7</v>
      </c>
      <c r="I210" s="204"/>
      <c r="J210" s="205">
        <f>ROUND(I210*H210,2)</f>
        <v>0</v>
      </c>
      <c r="K210" s="201" t="s">
        <v>132</v>
      </c>
      <c r="L210" s="46"/>
      <c r="M210" s="206" t="s">
        <v>19</v>
      </c>
      <c r="N210" s="207" t="s">
        <v>44</v>
      </c>
      <c r="O210" s="86"/>
      <c r="P210" s="208">
        <f>O210*H210</f>
        <v>0</v>
      </c>
      <c r="Q210" s="208">
        <v>2.0000000000000002E-05</v>
      </c>
      <c r="R210" s="208">
        <f>Q210*H210</f>
        <v>0.00014000000000000002</v>
      </c>
      <c r="S210" s="208">
        <v>0.0030000000000000001</v>
      </c>
      <c r="T210" s="209">
        <f>S210*H210</f>
        <v>0.021000000000000001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0" t="s">
        <v>133</v>
      </c>
      <c r="AT210" s="210" t="s">
        <v>128</v>
      </c>
      <c r="AU210" s="210" t="s">
        <v>134</v>
      </c>
      <c r="AY210" s="19" t="s">
        <v>125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9" t="s">
        <v>134</v>
      </c>
      <c r="BK210" s="211">
        <f>ROUND(I210*H210,2)</f>
        <v>0</v>
      </c>
      <c r="BL210" s="19" t="s">
        <v>133</v>
      </c>
      <c r="BM210" s="210" t="s">
        <v>237</v>
      </c>
    </row>
    <row r="211" s="2" customFormat="1">
      <c r="A211" s="40"/>
      <c r="B211" s="41"/>
      <c r="C211" s="42"/>
      <c r="D211" s="212" t="s">
        <v>136</v>
      </c>
      <c r="E211" s="42"/>
      <c r="F211" s="213" t="s">
        <v>238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136</v>
      </c>
      <c r="AU211" s="19" t="s">
        <v>134</v>
      </c>
    </row>
    <row r="212" s="2" customFormat="1" ht="16.5" customHeight="1">
      <c r="A212" s="40"/>
      <c r="B212" s="41"/>
      <c r="C212" s="199" t="s">
        <v>239</v>
      </c>
      <c r="D212" s="199" t="s">
        <v>128</v>
      </c>
      <c r="E212" s="200" t="s">
        <v>240</v>
      </c>
      <c r="F212" s="201" t="s">
        <v>241</v>
      </c>
      <c r="G212" s="202" t="s">
        <v>184</v>
      </c>
      <c r="H212" s="203">
        <v>5</v>
      </c>
      <c r="I212" s="204"/>
      <c r="J212" s="205">
        <f>ROUND(I212*H212,2)</f>
        <v>0</v>
      </c>
      <c r="K212" s="201" t="s">
        <v>132</v>
      </c>
      <c r="L212" s="46"/>
      <c r="M212" s="206" t="s">
        <v>19</v>
      </c>
      <c r="N212" s="207" t="s">
        <v>44</v>
      </c>
      <c r="O212" s="86"/>
      <c r="P212" s="208">
        <f>O212*H212</f>
        <v>0</v>
      </c>
      <c r="Q212" s="208">
        <v>5.0000000000000002E-05</v>
      </c>
      <c r="R212" s="208">
        <f>Q212*H212</f>
        <v>0.00025000000000000001</v>
      </c>
      <c r="S212" s="208">
        <v>0.0050000000000000001</v>
      </c>
      <c r="T212" s="209">
        <f>S212*H212</f>
        <v>0.025000000000000001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133</v>
      </c>
      <c r="AT212" s="210" t="s">
        <v>128</v>
      </c>
      <c r="AU212" s="210" t="s">
        <v>134</v>
      </c>
      <c r="AY212" s="19" t="s">
        <v>125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134</v>
      </c>
      <c r="BK212" s="211">
        <f>ROUND(I212*H212,2)</f>
        <v>0</v>
      </c>
      <c r="BL212" s="19" t="s">
        <v>133</v>
      </c>
      <c r="BM212" s="210" t="s">
        <v>242</v>
      </c>
    </row>
    <row r="213" s="2" customFormat="1">
      <c r="A213" s="40"/>
      <c r="B213" s="41"/>
      <c r="C213" s="42"/>
      <c r="D213" s="212" t="s">
        <v>136</v>
      </c>
      <c r="E213" s="42"/>
      <c r="F213" s="213" t="s">
        <v>243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136</v>
      </c>
      <c r="AU213" s="19" t="s">
        <v>134</v>
      </c>
    </row>
    <row r="214" s="2" customFormat="1" ht="24.15" customHeight="1">
      <c r="A214" s="40"/>
      <c r="B214" s="41"/>
      <c r="C214" s="199" t="s">
        <v>244</v>
      </c>
      <c r="D214" s="199" t="s">
        <v>128</v>
      </c>
      <c r="E214" s="200" t="s">
        <v>245</v>
      </c>
      <c r="F214" s="201" t="s">
        <v>246</v>
      </c>
      <c r="G214" s="202" t="s">
        <v>131</v>
      </c>
      <c r="H214" s="203">
        <v>32.645000000000003</v>
      </c>
      <c r="I214" s="204"/>
      <c r="J214" s="205">
        <f>ROUND(I214*H214,2)</f>
        <v>0</v>
      </c>
      <c r="K214" s="201" t="s">
        <v>132</v>
      </c>
      <c r="L214" s="46"/>
      <c r="M214" s="206" t="s">
        <v>19</v>
      </c>
      <c r="N214" s="207" t="s">
        <v>44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0.045999999999999999</v>
      </c>
      <c r="T214" s="209">
        <f>S214*H214</f>
        <v>1.5016700000000001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133</v>
      </c>
      <c r="AT214" s="210" t="s">
        <v>128</v>
      </c>
      <c r="AU214" s="210" t="s">
        <v>134</v>
      </c>
      <c r="AY214" s="19" t="s">
        <v>125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134</v>
      </c>
      <c r="BK214" s="211">
        <f>ROUND(I214*H214,2)</f>
        <v>0</v>
      </c>
      <c r="BL214" s="19" t="s">
        <v>133</v>
      </c>
      <c r="BM214" s="210" t="s">
        <v>247</v>
      </c>
    </row>
    <row r="215" s="2" customFormat="1">
      <c r="A215" s="40"/>
      <c r="B215" s="41"/>
      <c r="C215" s="42"/>
      <c r="D215" s="212" t="s">
        <v>136</v>
      </c>
      <c r="E215" s="42"/>
      <c r="F215" s="213" t="s">
        <v>248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136</v>
      </c>
      <c r="AU215" s="19" t="s">
        <v>134</v>
      </c>
    </row>
    <row r="216" s="13" customFormat="1">
      <c r="A216" s="13"/>
      <c r="B216" s="217"/>
      <c r="C216" s="218"/>
      <c r="D216" s="219" t="s">
        <v>138</v>
      </c>
      <c r="E216" s="220" t="s">
        <v>19</v>
      </c>
      <c r="F216" s="221" t="s">
        <v>249</v>
      </c>
      <c r="G216" s="218"/>
      <c r="H216" s="222">
        <v>8.7750000000000004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8" t="s">
        <v>138</v>
      </c>
      <c r="AU216" s="228" t="s">
        <v>134</v>
      </c>
      <c r="AV216" s="13" t="s">
        <v>134</v>
      </c>
      <c r="AW216" s="13" t="s">
        <v>33</v>
      </c>
      <c r="AX216" s="13" t="s">
        <v>72</v>
      </c>
      <c r="AY216" s="228" t="s">
        <v>125</v>
      </c>
    </row>
    <row r="217" s="14" customFormat="1">
      <c r="A217" s="14"/>
      <c r="B217" s="229"/>
      <c r="C217" s="230"/>
      <c r="D217" s="219" t="s">
        <v>138</v>
      </c>
      <c r="E217" s="231" t="s">
        <v>19</v>
      </c>
      <c r="F217" s="232" t="s">
        <v>140</v>
      </c>
      <c r="G217" s="230"/>
      <c r="H217" s="233">
        <v>8.7750000000000004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9" t="s">
        <v>138</v>
      </c>
      <c r="AU217" s="239" t="s">
        <v>134</v>
      </c>
      <c r="AV217" s="14" t="s">
        <v>141</v>
      </c>
      <c r="AW217" s="14" t="s">
        <v>33</v>
      </c>
      <c r="AX217" s="14" t="s">
        <v>72</v>
      </c>
      <c r="AY217" s="239" t="s">
        <v>125</v>
      </c>
    </row>
    <row r="218" s="13" customFormat="1">
      <c r="A218" s="13"/>
      <c r="B218" s="217"/>
      <c r="C218" s="218"/>
      <c r="D218" s="219" t="s">
        <v>138</v>
      </c>
      <c r="E218" s="220" t="s">
        <v>19</v>
      </c>
      <c r="F218" s="221" t="s">
        <v>250</v>
      </c>
      <c r="G218" s="218"/>
      <c r="H218" s="222">
        <v>18.140000000000001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138</v>
      </c>
      <c r="AU218" s="228" t="s">
        <v>134</v>
      </c>
      <c r="AV218" s="13" t="s">
        <v>134</v>
      </c>
      <c r="AW218" s="13" t="s">
        <v>33</v>
      </c>
      <c r="AX218" s="13" t="s">
        <v>72</v>
      </c>
      <c r="AY218" s="228" t="s">
        <v>125</v>
      </c>
    </row>
    <row r="219" s="14" customFormat="1">
      <c r="A219" s="14"/>
      <c r="B219" s="229"/>
      <c r="C219" s="230"/>
      <c r="D219" s="219" t="s">
        <v>138</v>
      </c>
      <c r="E219" s="231" t="s">
        <v>19</v>
      </c>
      <c r="F219" s="232" t="s">
        <v>140</v>
      </c>
      <c r="G219" s="230"/>
      <c r="H219" s="233">
        <v>18.140000000000001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9" t="s">
        <v>138</v>
      </c>
      <c r="AU219" s="239" t="s">
        <v>134</v>
      </c>
      <c r="AV219" s="14" t="s">
        <v>141</v>
      </c>
      <c r="AW219" s="14" t="s">
        <v>33</v>
      </c>
      <c r="AX219" s="14" t="s">
        <v>72</v>
      </c>
      <c r="AY219" s="239" t="s">
        <v>125</v>
      </c>
    </row>
    <row r="220" s="13" customFormat="1">
      <c r="A220" s="13"/>
      <c r="B220" s="217"/>
      <c r="C220" s="218"/>
      <c r="D220" s="219" t="s">
        <v>138</v>
      </c>
      <c r="E220" s="220" t="s">
        <v>19</v>
      </c>
      <c r="F220" s="221" t="s">
        <v>176</v>
      </c>
      <c r="G220" s="218"/>
      <c r="H220" s="222">
        <v>5.7300000000000004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138</v>
      </c>
      <c r="AU220" s="228" t="s">
        <v>134</v>
      </c>
      <c r="AV220" s="13" t="s">
        <v>134</v>
      </c>
      <c r="AW220" s="13" t="s">
        <v>33</v>
      </c>
      <c r="AX220" s="13" t="s">
        <v>72</v>
      </c>
      <c r="AY220" s="228" t="s">
        <v>125</v>
      </c>
    </row>
    <row r="221" s="14" customFormat="1">
      <c r="A221" s="14"/>
      <c r="B221" s="229"/>
      <c r="C221" s="230"/>
      <c r="D221" s="219" t="s">
        <v>138</v>
      </c>
      <c r="E221" s="231" t="s">
        <v>19</v>
      </c>
      <c r="F221" s="232" t="s">
        <v>140</v>
      </c>
      <c r="G221" s="230"/>
      <c r="H221" s="233">
        <v>5.7300000000000004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9" t="s">
        <v>138</v>
      </c>
      <c r="AU221" s="239" t="s">
        <v>134</v>
      </c>
      <c r="AV221" s="14" t="s">
        <v>141</v>
      </c>
      <c r="AW221" s="14" t="s">
        <v>33</v>
      </c>
      <c r="AX221" s="14" t="s">
        <v>72</v>
      </c>
      <c r="AY221" s="239" t="s">
        <v>125</v>
      </c>
    </row>
    <row r="222" s="15" customFormat="1">
      <c r="A222" s="15"/>
      <c r="B222" s="240"/>
      <c r="C222" s="241"/>
      <c r="D222" s="219" t="s">
        <v>138</v>
      </c>
      <c r="E222" s="242" t="s">
        <v>19</v>
      </c>
      <c r="F222" s="243" t="s">
        <v>148</v>
      </c>
      <c r="G222" s="241"/>
      <c r="H222" s="244">
        <v>32.644999999999996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0" t="s">
        <v>138</v>
      </c>
      <c r="AU222" s="250" t="s">
        <v>134</v>
      </c>
      <c r="AV222" s="15" t="s">
        <v>133</v>
      </c>
      <c r="AW222" s="15" t="s">
        <v>33</v>
      </c>
      <c r="AX222" s="15" t="s">
        <v>77</v>
      </c>
      <c r="AY222" s="250" t="s">
        <v>125</v>
      </c>
    </row>
    <row r="223" s="2" customFormat="1" ht="21.75" customHeight="1">
      <c r="A223" s="40"/>
      <c r="B223" s="41"/>
      <c r="C223" s="199" t="s">
        <v>251</v>
      </c>
      <c r="D223" s="199" t="s">
        <v>128</v>
      </c>
      <c r="E223" s="200" t="s">
        <v>252</v>
      </c>
      <c r="F223" s="201" t="s">
        <v>253</v>
      </c>
      <c r="G223" s="202" t="s">
        <v>131</v>
      </c>
      <c r="H223" s="203">
        <v>226.30799999999999</v>
      </c>
      <c r="I223" s="204"/>
      <c r="J223" s="205">
        <f>ROUND(I223*H223,2)</f>
        <v>0</v>
      </c>
      <c r="K223" s="201" t="s">
        <v>132</v>
      </c>
      <c r="L223" s="46"/>
      <c r="M223" s="206" t="s">
        <v>19</v>
      </c>
      <c r="N223" s="207" t="s">
        <v>44</v>
      </c>
      <c r="O223" s="86"/>
      <c r="P223" s="208">
        <f>O223*H223</f>
        <v>0</v>
      </c>
      <c r="Q223" s="208">
        <v>0</v>
      </c>
      <c r="R223" s="208">
        <f>Q223*H223</f>
        <v>0</v>
      </c>
      <c r="S223" s="208">
        <v>0.0025999999999999999</v>
      </c>
      <c r="T223" s="209">
        <f>S223*H223</f>
        <v>0.58840079999999995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133</v>
      </c>
      <c r="AT223" s="210" t="s">
        <v>128</v>
      </c>
      <c r="AU223" s="210" t="s">
        <v>134</v>
      </c>
      <c r="AY223" s="19" t="s">
        <v>125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134</v>
      </c>
      <c r="BK223" s="211">
        <f>ROUND(I223*H223,2)</f>
        <v>0</v>
      </c>
      <c r="BL223" s="19" t="s">
        <v>133</v>
      </c>
      <c r="BM223" s="210" t="s">
        <v>254</v>
      </c>
    </row>
    <row r="224" s="2" customFormat="1">
      <c r="A224" s="40"/>
      <c r="B224" s="41"/>
      <c r="C224" s="42"/>
      <c r="D224" s="212" t="s">
        <v>136</v>
      </c>
      <c r="E224" s="42"/>
      <c r="F224" s="213" t="s">
        <v>255</v>
      </c>
      <c r="G224" s="42"/>
      <c r="H224" s="42"/>
      <c r="I224" s="214"/>
      <c r="J224" s="42"/>
      <c r="K224" s="42"/>
      <c r="L224" s="46"/>
      <c r="M224" s="215"/>
      <c r="N224" s="216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136</v>
      </c>
      <c r="AU224" s="19" t="s">
        <v>134</v>
      </c>
    </row>
    <row r="225" s="13" customFormat="1">
      <c r="A225" s="13"/>
      <c r="B225" s="217"/>
      <c r="C225" s="218"/>
      <c r="D225" s="219" t="s">
        <v>138</v>
      </c>
      <c r="E225" s="220" t="s">
        <v>19</v>
      </c>
      <c r="F225" s="221" t="s">
        <v>153</v>
      </c>
      <c r="G225" s="218"/>
      <c r="H225" s="222">
        <v>40.274000000000001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8" t="s">
        <v>138</v>
      </c>
      <c r="AU225" s="228" t="s">
        <v>134</v>
      </c>
      <c r="AV225" s="13" t="s">
        <v>134</v>
      </c>
      <c r="AW225" s="13" t="s">
        <v>33</v>
      </c>
      <c r="AX225" s="13" t="s">
        <v>72</v>
      </c>
      <c r="AY225" s="228" t="s">
        <v>125</v>
      </c>
    </row>
    <row r="226" s="14" customFormat="1">
      <c r="A226" s="14"/>
      <c r="B226" s="229"/>
      <c r="C226" s="230"/>
      <c r="D226" s="219" t="s">
        <v>138</v>
      </c>
      <c r="E226" s="231" t="s">
        <v>19</v>
      </c>
      <c r="F226" s="232" t="s">
        <v>140</v>
      </c>
      <c r="G226" s="230"/>
      <c r="H226" s="233">
        <v>40.274000000000001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9" t="s">
        <v>138</v>
      </c>
      <c r="AU226" s="239" t="s">
        <v>134</v>
      </c>
      <c r="AV226" s="14" t="s">
        <v>141</v>
      </c>
      <c r="AW226" s="14" t="s">
        <v>33</v>
      </c>
      <c r="AX226" s="14" t="s">
        <v>72</v>
      </c>
      <c r="AY226" s="239" t="s">
        <v>125</v>
      </c>
    </row>
    <row r="227" s="13" customFormat="1">
      <c r="A227" s="13"/>
      <c r="B227" s="217"/>
      <c r="C227" s="218"/>
      <c r="D227" s="219" t="s">
        <v>138</v>
      </c>
      <c r="E227" s="220" t="s">
        <v>19</v>
      </c>
      <c r="F227" s="221" t="s">
        <v>154</v>
      </c>
      <c r="G227" s="218"/>
      <c r="H227" s="222">
        <v>15.539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138</v>
      </c>
      <c r="AU227" s="228" t="s">
        <v>134</v>
      </c>
      <c r="AV227" s="13" t="s">
        <v>134</v>
      </c>
      <c r="AW227" s="13" t="s">
        <v>33</v>
      </c>
      <c r="AX227" s="13" t="s">
        <v>72</v>
      </c>
      <c r="AY227" s="228" t="s">
        <v>125</v>
      </c>
    </row>
    <row r="228" s="14" customFormat="1">
      <c r="A228" s="14"/>
      <c r="B228" s="229"/>
      <c r="C228" s="230"/>
      <c r="D228" s="219" t="s">
        <v>138</v>
      </c>
      <c r="E228" s="231" t="s">
        <v>19</v>
      </c>
      <c r="F228" s="232" t="s">
        <v>140</v>
      </c>
      <c r="G228" s="230"/>
      <c r="H228" s="233">
        <v>15.539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9" t="s">
        <v>138</v>
      </c>
      <c r="AU228" s="239" t="s">
        <v>134</v>
      </c>
      <c r="AV228" s="14" t="s">
        <v>141</v>
      </c>
      <c r="AW228" s="14" t="s">
        <v>33</v>
      </c>
      <c r="AX228" s="14" t="s">
        <v>72</v>
      </c>
      <c r="AY228" s="239" t="s">
        <v>125</v>
      </c>
    </row>
    <row r="229" s="13" customFormat="1">
      <c r="A229" s="13"/>
      <c r="B229" s="217"/>
      <c r="C229" s="218"/>
      <c r="D229" s="219" t="s">
        <v>138</v>
      </c>
      <c r="E229" s="220" t="s">
        <v>19</v>
      </c>
      <c r="F229" s="221" t="s">
        <v>155</v>
      </c>
      <c r="G229" s="218"/>
      <c r="H229" s="222">
        <v>12.101000000000001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138</v>
      </c>
      <c r="AU229" s="228" t="s">
        <v>134</v>
      </c>
      <c r="AV229" s="13" t="s">
        <v>134</v>
      </c>
      <c r="AW229" s="13" t="s">
        <v>33</v>
      </c>
      <c r="AX229" s="13" t="s">
        <v>72</v>
      </c>
      <c r="AY229" s="228" t="s">
        <v>125</v>
      </c>
    </row>
    <row r="230" s="14" customFormat="1">
      <c r="A230" s="14"/>
      <c r="B230" s="229"/>
      <c r="C230" s="230"/>
      <c r="D230" s="219" t="s">
        <v>138</v>
      </c>
      <c r="E230" s="231" t="s">
        <v>19</v>
      </c>
      <c r="F230" s="232" t="s">
        <v>140</v>
      </c>
      <c r="G230" s="230"/>
      <c r="H230" s="233">
        <v>12.101000000000001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9" t="s">
        <v>138</v>
      </c>
      <c r="AU230" s="239" t="s">
        <v>134</v>
      </c>
      <c r="AV230" s="14" t="s">
        <v>141</v>
      </c>
      <c r="AW230" s="14" t="s">
        <v>33</v>
      </c>
      <c r="AX230" s="14" t="s">
        <v>72</v>
      </c>
      <c r="AY230" s="239" t="s">
        <v>125</v>
      </c>
    </row>
    <row r="231" s="13" customFormat="1">
      <c r="A231" s="13"/>
      <c r="B231" s="217"/>
      <c r="C231" s="218"/>
      <c r="D231" s="219" t="s">
        <v>138</v>
      </c>
      <c r="E231" s="220" t="s">
        <v>19</v>
      </c>
      <c r="F231" s="221" t="s">
        <v>156</v>
      </c>
      <c r="G231" s="218"/>
      <c r="H231" s="222">
        <v>8.859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138</v>
      </c>
      <c r="AU231" s="228" t="s">
        <v>134</v>
      </c>
      <c r="AV231" s="13" t="s">
        <v>134</v>
      </c>
      <c r="AW231" s="13" t="s">
        <v>33</v>
      </c>
      <c r="AX231" s="13" t="s">
        <v>72</v>
      </c>
      <c r="AY231" s="228" t="s">
        <v>125</v>
      </c>
    </row>
    <row r="232" s="14" customFormat="1">
      <c r="A232" s="14"/>
      <c r="B232" s="229"/>
      <c r="C232" s="230"/>
      <c r="D232" s="219" t="s">
        <v>138</v>
      </c>
      <c r="E232" s="231" t="s">
        <v>19</v>
      </c>
      <c r="F232" s="232" t="s">
        <v>140</v>
      </c>
      <c r="G232" s="230"/>
      <c r="H232" s="233">
        <v>8.859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9" t="s">
        <v>138</v>
      </c>
      <c r="AU232" s="239" t="s">
        <v>134</v>
      </c>
      <c r="AV232" s="14" t="s">
        <v>141</v>
      </c>
      <c r="AW232" s="14" t="s">
        <v>33</v>
      </c>
      <c r="AX232" s="14" t="s">
        <v>72</v>
      </c>
      <c r="AY232" s="239" t="s">
        <v>125</v>
      </c>
    </row>
    <row r="233" s="13" customFormat="1">
      <c r="A233" s="13"/>
      <c r="B233" s="217"/>
      <c r="C233" s="218"/>
      <c r="D233" s="219" t="s">
        <v>138</v>
      </c>
      <c r="E233" s="220" t="s">
        <v>19</v>
      </c>
      <c r="F233" s="221" t="s">
        <v>157</v>
      </c>
      <c r="G233" s="218"/>
      <c r="H233" s="222">
        <v>49.433999999999998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138</v>
      </c>
      <c r="AU233" s="228" t="s">
        <v>134</v>
      </c>
      <c r="AV233" s="13" t="s">
        <v>134</v>
      </c>
      <c r="AW233" s="13" t="s">
        <v>33</v>
      </c>
      <c r="AX233" s="13" t="s">
        <v>72</v>
      </c>
      <c r="AY233" s="228" t="s">
        <v>125</v>
      </c>
    </row>
    <row r="234" s="14" customFormat="1">
      <c r="A234" s="14"/>
      <c r="B234" s="229"/>
      <c r="C234" s="230"/>
      <c r="D234" s="219" t="s">
        <v>138</v>
      </c>
      <c r="E234" s="231" t="s">
        <v>19</v>
      </c>
      <c r="F234" s="232" t="s">
        <v>140</v>
      </c>
      <c r="G234" s="230"/>
      <c r="H234" s="233">
        <v>49.433999999999998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9" t="s">
        <v>138</v>
      </c>
      <c r="AU234" s="239" t="s">
        <v>134</v>
      </c>
      <c r="AV234" s="14" t="s">
        <v>141</v>
      </c>
      <c r="AW234" s="14" t="s">
        <v>33</v>
      </c>
      <c r="AX234" s="14" t="s">
        <v>72</v>
      </c>
      <c r="AY234" s="239" t="s">
        <v>125</v>
      </c>
    </row>
    <row r="235" s="13" customFormat="1">
      <c r="A235" s="13"/>
      <c r="B235" s="217"/>
      <c r="C235" s="218"/>
      <c r="D235" s="219" t="s">
        <v>138</v>
      </c>
      <c r="E235" s="220" t="s">
        <v>19</v>
      </c>
      <c r="F235" s="221" t="s">
        <v>158</v>
      </c>
      <c r="G235" s="218"/>
      <c r="H235" s="222">
        <v>38.634999999999998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8" t="s">
        <v>138</v>
      </c>
      <c r="AU235" s="228" t="s">
        <v>134</v>
      </c>
      <c r="AV235" s="13" t="s">
        <v>134</v>
      </c>
      <c r="AW235" s="13" t="s">
        <v>33</v>
      </c>
      <c r="AX235" s="13" t="s">
        <v>72</v>
      </c>
      <c r="AY235" s="228" t="s">
        <v>125</v>
      </c>
    </row>
    <row r="236" s="14" customFormat="1">
      <c r="A236" s="14"/>
      <c r="B236" s="229"/>
      <c r="C236" s="230"/>
      <c r="D236" s="219" t="s">
        <v>138</v>
      </c>
      <c r="E236" s="231" t="s">
        <v>19</v>
      </c>
      <c r="F236" s="232" t="s">
        <v>140</v>
      </c>
      <c r="G236" s="230"/>
      <c r="H236" s="233">
        <v>38.634999999999998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9" t="s">
        <v>138</v>
      </c>
      <c r="AU236" s="239" t="s">
        <v>134</v>
      </c>
      <c r="AV236" s="14" t="s">
        <v>141</v>
      </c>
      <c r="AW236" s="14" t="s">
        <v>33</v>
      </c>
      <c r="AX236" s="14" t="s">
        <v>72</v>
      </c>
      <c r="AY236" s="239" t="s">
        <v>125</v>
      </c>
    </row>
    <row r="237" s="13" customFormat="1">
      <c r="A237" s="13"/>
      <c r="B237" s="217"/>
      <c r="C237" s="218"/>
      <c r="D237" s="219" t="s">
        <v>138</v>
      </c>
      <c r="E237" s="220" t="s">
        <v>19</v>
      </c>
      <c r="F237" s="221" t="s">
        <v>159</v>
      </c>
      <c r="G237" s="218"/>
      <c r="H237" s="222">
        <v>4.9989999999999997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138</v>
      </c>
      <c r="AU237" s="228" t="s">
        <v>134</v>
      </c>
      <c r="AV237" s="13" t="s">
        <v>134</v>
      </c>
      <c r="AW237" s="13" t="s">
        <v>33</v>
      </c>
      <c r="AX237" s="13" t="s">
        <v>72</v>
      </c>
      <c r="AY237" s="228" t="s">
        <v>125</v>
      </c>
    </row>
    <row r="238" s="14" customFormat="1">
      <c r="A238" s="14"/>
      <c r="B238" s="229"/>
      <c r="C238" s="230"/>
      <c r="D238" s="219" t="s">
        <v>138</v>
      </c>
      <c r="E238" s="231" t="s">
        <v>19</v>
      </c>
      <c r="F238" s="232" t="s">
        <v>140</v>
      </c>
      <c r="G238" s="230"/>
      <c r="H238" s="233">
        <v>4.9989999999999997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9" t="s">
        <v>138</v>
      </c>
      <c r="AU238" s="239" t="s">
        <v>134</v>
      </c>
      <c r="AV238" s="14" t="s">
        <v>141</v>
      </c>
      <c r="AW238" s="14" t="s">
        <v>33</v>
      </c>
      <c r="AX238" s="14" t="s">
        <v>72</v>
      </c>
      <c r="AY238" s="239" t="s">
        <v>125</v>
      </c>
    </row>
    <row r="239" s="13" customFormat="1">
      <c r="A239" s="13"/>
      <c r="B239" s="217"/>
      <c r="C239" s="218"/>
      <c r="D239" s="219" t="s">
        <v>138</v>
      </c>
      <c r="E239" s="220" t="s">
        <v>19</v>
      </c>
      <c r="F239" s="221" t="s">
        <v>256</v>
      </c>
      <c r="G239" s="218"/>
      <c r="H239" s="222">
        <v>56.466999999999999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138</v>
      </c>
      <c r="AU239" s="228" t="s">
        <v>134</v>
      </c>
      <c r="AV239" s="13" t="s">
        <v>134</v>
      </c>
      <c r="AW239" s="13" t="s">
        <v>33</v>
      </c>
      <c r="AX239" s="13" t="s">
        <v>72</v>
      </c>
      <c r="AY239" s="228" t="s">
        <v>125</v>
      </c>
    </row>
    <row r="240" s="14" customFormat="1">
      <c r="A240" s="14"/>
      <c r="B240" s="229"/>
      <c r="C240" s="230"/>
      <c r="D240" s="219" t="s">
        <v>138</v>
      </c>
      <c r="E240" s="231" t="s">
        <v>19</v>
      </c>
      <c r="F240" s="232" t="s">
        <v>140</v>
      </c>
      <c r="G240" s="230"/>
      <c r="H240" s="233">
        <v>56.466999999999999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9" t="s">
        <v>138</v>
      </c>
      <c r="AU240" s="239" t="s">
        <v>134</v>
      </c>
      <c r="AV240" s="14" t="s">
        <v>141</v>
      </c>
      <c r="AW240" s="14" t="s">
        <v>33</v>
      </c>
      <c r="AX240" s="14" t="s">
        <v>72</v>
      </c>
      <c r="AY240" s="239" t="s">
        <v>125</v>
      </c>
    </row>
    <row r="241" s="15" customFormat="1">
      <c r="A241" s="15"/>
      <c r="B241" s="240"/>
      <c r="C241" s="241"/>
      <c r="D241" s="219" t="s">
        <v>138</v>
      </c>
      <c r="E241" s="242" t="s">
        <v>19</v>
      </c>
      <c r="F241" s="243" t="s">
        <v>148</v>
      </c>
      <c r="G241" s="241"/>
      <c r="H241" s="244">
        <v>226.30799999999999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0" t="s">
        <v>138</v>
      </c>
      <c r="AU241" s="250" t="s">
        <v>134</v>
      </c>
      <c r="AV241" s="15" t="s">
        <v>133</v>
      </c>
      <c r="AW241" s="15" t="s">
        <v>33</v>
      </c>
      <c r="AX241" s="15" t="s">
        <v>77</v>
      </c>
      <c r="AY241" s="250" t="s">
        <v>125</v>
      </c>
    </row>
    <row r="242" s="12" customFormat="1" ht="22.8" customHeight="1">
      <c r="A242" s="12"/>
      <c r="B242" s="183"/>
      <c r="C242" s="184"/>
      <c r="D242" s="185" t="s">
        <v>71</v>
      </c>
      <c r="E242" s="197" t="s">
        <v>257</v>
      </c>
      <c r="F242" s="197" t="s">
        <v>258</v>
      </c>
      <c r="G242" s="184"/>
      <c r="H242" s="184"/>
      <c r="I242" s="187"/>
      <c r="J242" s="198">
        <f>BK242</f>
        <v>0</v>
      </c>
      <c r="K242" s="184"/>
      <c r="L242" s="189"/>
      <c r="M242" s="190"/>
      <c r="N242" s="191"/>
      <c r="O242" s="191"/>
      <c r="P242" s="192">
        <f>SUM(P243:P255)</f>
        <v>0</v>
      </c>
      <c r="Q242" s="191"/>
      <c r="R242" s="192">
        <f>SUM(R243:R255)</f>
        <v>0</v>
      </c>
      <c r="S242" s="191"/>
      <c r="T242" s="193">
        <f>SUM(T243:T255)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4" t="s">
        <v>77</v>
      </c>
      <c r="AT242" s="195" t="s">
        <v>71</v>
      </c>
      <c r="AU242" s="195" t="s">
        <v>77</v>
      </c>
      <c r="AY242" s="194" t="s">
        <v>125</v>
      </c>
      <c r="BK242" s="196">
        <f>SUM(BK243:BK255)</f>
        <v>0</v>
      </c>
    </row>
    <row r="243" s="2" customFormat="1" ht="24.15" customHeight="1">
      <c r="A243" s="40"/>
      <c r="B243" s="41"/>
      <c r="C243" s="199" t="s">
        <v>259</v>
      </c>
      <c r="D243" s="199" t="s">
        <v>128</v>
      </c>
      <c r="E243" s="200" t="s">
        <v>260</v>
      </c>
      <c r="F243" s="201" t="s">
        <v>261</v>
      </c>
      <c r="G243" s="202" t="s">
        <v>262</v>
      </c>
      <c r="H243" s="203">
        <v>7.4530000000000003</v>
      </c>
      <c r="I243" s="204"/>
      <c r="J243" s="205">
        <f>ROUND(I243*H243,2)</f>
        <v>0</v>
      </c>
      <c r="K243" s="201" t="s">
        <v>132</v>
      </c>
      <c r="L243" s="46"/>
      <c r="M243" s="206" t="s">
        <v>19</v>
      </c>
      <c r="N243" s="207" t="s">
        <v>44</v>
      </c>
      <c r="O243" s="86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133</v>
      </c>
      <c r="AT243" s="210" t="s">
        <v>128</v>
      </c>
      <c r="AU243" s="210" t="s">
        <v>134</v>
      </c>
      <c r="AY243" s="19" t="s">
        <v>125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134</v>
      </c>
      <c r="BK243" s="211">
        <f>ROUND(I243*H243,2)</f>
        <v>0</v>
      </c>
      <c r="BL243" s="19" t="s">
        <v>133</v>
      </c>
      <c r="BM243" s="210" t="s">
        <v>263</v>
      </c>
    </row>
    <row r="244" s="2" customFormat="1">
      <c r="A244" s="40"/>
      <c r="B244" s="41"/>
      <c r="C244" s="42"/>
      <c r="D244" s="212" t="s">
        <v>136</v>
      </c>
      <c r="E244" s="42"/>
      <c r="F244" s="213" t="s">
        <v>264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136</v>
      </c>
      <c r="AU244" s="19" t="s">
        <v>134</v>
      </c>
    </row>
    <row r="245" s="2" customFormat="1" ht="24.15" customHeight="1">
      <c r="A245" s="40"/>
      <c r="B245" s="41"/>
      <c r="C245" s="199" t="s">
        <v>7</v>
      </c>
      <c r="D245" s="199" t="s">
        <v>128</v>
      </c>
      <c r="E245" s="200" t="s">
        <v>265</v>
      </c>
      <c r="F245" s="201" t="s">
        <v>266</v>
      </c>
      <c r="G245" s="202" t="s">
        <v>262</v>
      </c>
      <c r="H245" s="203">
        <v>147.30000000000001</v>
      </c>
      <c r="I245" s="204"/>
      <c r="J245" s="205">
        <f>ROUND(I245*H245,2)</f>
        <v>0</v>
      </c>
      <c r="K245" s="201" t="s">
        <v>132</v>
      </c>
      <c r="L245" s="46"/>
      <c r="M245" s="206" t="s">
        <v>19</v>
      </c>
      <c r="N245" s="207" t="s">
        <v>44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133</v>
      </c>
      <c r="AT245" s="210" t="s">
        <v>128</v>
      </c>
      <c r="AU245" s="210" t="s">
        <v>134</v>
      </c>
      <c r="AY245" s="19" t="s">
        <v>125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134</v>
      </c>
      <c r="BK245" s="211">
        <f>ROUND(I245*H245,2)</f>
        <v>0</v>
      </c>
      <c r="BL245" s="19" t="s">
        <v>133</v>
      </c>
      <c r="BM245" s="210" t="s">
        <v>267</v>
      </c>
    </row>
    <row r="246" s="2" customFormat="1">
      <c r="A246" s="40"/>
      <c r="B246" s="41"/>
      <c r="C246" s="42"/>
      <c r="D246" s="212" t="s">
        <v>136</v>
      </c>
      <c r="E246" s="42"/>
      <c r="F246" s="213" t="s">
        <v>268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136</v>
      </c>
      <c r="AU246" s="19" t="s">
        <v>134</v>
      </c>
    </row>
    <row r="247" s="13" customFormat="1">
      <c r="A247" s="13"/>
      <c r="B247" s="217"/>
      <c r="C247" s="218"/>
      <c r="D247" s="219" t="s">
        <v>138</v>
      </c>
      <c r="E247" s="220" t="s">
        <v>19</v>
      </c>
      <c r="F247" s="221" t="s">
        <v>269</v>
      </c>
      <c r="G247" s="218"/>
      <c r="H247" s="222">
        <v>147.30000000000001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8" t="s">
        <v>138</v>
      </c>
      <c r="AU247" s="228" t="s">
        <v>134</v>
      </c>
      <c r="AV247" s="13" t="s">
        <v>134</v>
      </c>
      <c r="AW247" s="13" t="s">
        <v>33</v>
      </c>
      <c r="AX247" s="13" t="s">
        <v>77</v>
      </c>
      <c r="AY247" s="228" t="s">
        <v>125</v>
      </c>
    </row>
    <row r="248" s="2" customFormat="1" ht="16.5" customHeight="1">
      <c r="A248" s="40"/>
      <c r="B248" s="41"/>
      <c r="C248" s="199" t="s">
        <v>270</v>
      </c>
      <c r="D248" s="199" t="s">
        <v>128</v>
      </c>
      <c r="E248" s="200" t="s">
        <v>271</v>
      </c>
      <c r="F248" s="201" t="s">
        <v>272</v>
      </c>
      <c r="G248" s="202" t="s">
        <v>262</v>
      </c>
      <c r="H248" s="203">
        <v>7.4530000000000003</v>
      </c>
      <c r="I248" s="204"/>
      <c r="J248" s="205">
        <f>ROUND(I248*H248,2)</f>
        <v>0</v>
      </c>
      <c r="K248" s="201" t="s">
        <v>132</v>
      </c>
      <c r="L248" s="46"/>
      <c r="M248" s="206" t="s">
        <v>19</v>
      </c>
      <c r="N248" s="207" t="s">
        <v>44</v>
      </c>
      <c r="O248" s="86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0" t="s">
        <v>133</v>
      </c>
      <c r="AT248" s="210" t="s">
        <v>128</v>
      </c>
      <c r="AU248" s="210" t="s">
        <v>134</v>
      </c>
      <c r="AY248" s="19" t="s">
        <v>125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9" t="s">
        <v>134</v>
      </c>
      <c r="BK248" s="211">
        <f>ROUND(I248*H248,2)</f>
        <v>0</v>
      </c>
      <c r="BL248" s="19" t="s">
        <v>133</v>
      </c>
      <c r="BM248" s="210" t="s">
        <v>273</v>
      </c>
    </row>
    <row r="249" s="2" customFormat="1">
      <c r="A249" s="40"/>
      <c r="B249" s="41"/>
      <c r="C249" s="42"/>
      <c r="D249" s="212" t="s">
        <v>136</v>
      </c>
      <c r="E249" s="42"/>
      <c r="F249" s="213" t="s">
        <v>274</v>
      </c>
      <c r="G249" s="42"/>
      <c r="H249" s="42"/>
      <c r="I249" s="214"/>
      <c r="J249" s="42"/>
      <c r="K249" s="42"/>
      <c r="L249" s="46"/>
      <c r="M249" s="215"/>
      <c r="N249" s="216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136</v>
      </c>
      <c r="AU249" s="19" t="s">
        <v>134</v>
      </c>
    </row>
    <row r="250" s="2" customFormat="1" ht="24.15" customHeight="1">
      <c r="A250" s="40"/>
      <c r="B250" s="41"/>
      <c r="C250" s="199" t="s">
        <v>275</v>
      </c>
      <c r="D250" s="199" t="s">
        <v>128</v>
      </c>
      <c r="E250" s="200" t="s">
        <v>276</v>
      </c>
      <c r="F250" s="201" t="s">
        <v>277</v>
      </c>
      <c r="G250" s="202" t="s">
        <v>262</v>
      </c>
      <c r="H250" s="203">
        <v>7.4530000000000003</v>
      </c>
      <c r="I250" s="204"/>
      <c r="J250" s="205">
        <f>ROUND(I250*H250,2)</f>
        <v>0</v>
      </c>
      <c r="K250" s="201" t="s">
        <v>132</v>
      </c>
      <c r="L250" s="46"/>
      <c r="M250" s="206" t="s">
        <v>19</v>
      </c>
      <c r="N250" s="207" t="s">
        <v>44</v>
      </c>
      <c r="O250" s="86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133</v>
      </c>
      <c r="AT250" s="210" t="s">
        <v>128</v>
      </c>
      <c r="AU250" s="210" t="s">
        <v>134</v>
      </c>
      <c r="AY250" s="19" t="s">
        <v>125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134</v>
      </c>
      <c r="BK250" s="211">
        <f>ROUND(I250*H250,2)</f>
        <v>0</v>
      </c>
      <c r="BL250" s="19" t="s">
        <v>133</v>
      </c>
      <c r="BM250" s="210" t="s">
        <v>278</v>
      </c>
    </row>
    <row r="251" s="2" customFormat="1">
      <c r="A251" s="40"/>
      <c r="B251" s="41"/>
      <c r="C251" s="42"/>
      <c r="D251" s="212" t="s">
        <v>136</v>
      </c>
      <c r="E251" s="42"/>
      <c r="F251" s="213" t="s">
        <v>279</v>
      </c>
      <c r="G251" s="42"/>
      <c r="H251" s="42"/>
      <c r="I251" s="214"/>
      <c r="J251" s="42"/>
      <c r="K251" s="42"/>
      <c r="L251" s="46"/>
      <c r="M251" s="215"/>
      <c r="N251" s="216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136</v>
      </c>
      <c r="AU251" s="19" t="s">
        <v>134</v>
      </c>
    </row>
    <row r="252" s="2" customFormat="1" ht="33" customHeight="1">
      <c r="A252" s="40"/>
      <c r="B252" s="41"/>
      <c r="C252" s="199" t="s">
        <v>280</v>
      </c>
      <c r="D252" s="199" t="s">
        <v>128</v>
      </c>
      <c r="E252" s="200" t="s">
        <v>281</v>
      </c>
      <c r="F252" s="201" t="s">
        <v>282</v>
      </c>
      <c r="G252" s="202" t="s">
        <v>262</v>
      </c>
      <c r="H252" s="203">
        <v>7.4530000000000003</v>
      </c>
      <c r="I252" s="204"/>
      <c r="J252" s="205">
        <f>ROUND(I252*H252,2)</f>
        <v>0</v>
      </c>
      <c r="K252" s="201" t="s">
        <v>132</v>
      </c>
      <c r="L252" s="46"/>
      <c r="M252" s="206" t="s">
        <v>19</v>
      </c>
      <c r="N252" s="207" t="s">
        <v>44</v>
      </c>
      <c r="O252" s="86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133</v>
      </c>
      <c r="AT252" s="210" t="s">
        <v>128</v>
      </c>
      <c r="AU252" s="210" t="s">
        <v>134</v>
      </c>
      <c r="AY252" s="19" t="s">
        <v>125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134</v>
      </c>
      <c r="BK252" s="211">
        <f>ROUND(I252*H252,2)</f>
        <v>0</v>
      </c>
      <c r="BL252" s="19" t="s">
        <v>133</v>
      </c>
      <c r="BM252" s="210" t="s">
        <v>283</v>
      </c>
    </row>
    <row r="253" s="2" customFormat="1">
      <c r="A253" s="40"/>
      <c r="B253" s="41"/>
      <c r="C253" s="42"/>
      <c r="D253" s="212" t="s">
        <v>136</v>
      </c>
      <c r="E253" s="42"/>
      <c r="F253" s="213" t="s">
        <v>284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136</v>
      </c>
      <c r="AU253" s="19" t="s">
        <v>134</v>
      </c>
    </row>
    <row r="254" s="2" customFormat="1" ht="24.15" customHeight="1">
      <c r="A254" s="40"/>
      <c r="B254" s="41"/>
      <c r="C254" s="199" t="s">
        <v>285</v>
      </c>
      <c r="D254" s="199" t="s">
        <v>128</v>
      </c>
      <c r="E254" s="200" t="s">
        <v>286</v>
      </c>
      <c r="F254" s="201" t="s">
        <v>287</v>
      </c>
      <c r="G254" s="202" t="s">
        <v>262</v>
      </c>
      <c r="H254" s="203">
        <v>7.4530000000000003</v>
      </c>
      <c r="I254" s="204"/>
      <c r="J254" s="205">
        <f>ROUND(I254*H254,2)</f>
        <v>0</v>
      </c>
      <c r="K254" s="201" t="s">
        <v>132</v>
      </c>
      <c r="L254" s="46"/>
      <c r="M254" s="206" t="s">
        <v>19</v>
      </c>
      <c r="N254" s="207" t="s">
        <v>44</v>
      </c>
      <c r="O254" s="86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133</v>
      </c>
      <c r="AT254" s="210" t="s">
        <v>128</v>
      </c>
      <c r="AU254" s="210" t="s">
        <v>134</v>
      </c>
      <c r="AY254" s="19" t="s">
        <v>125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134</v>
      </c>
      <c r="BK254" s="211">
        <f>ROUND(I254*H254,2)</f>
        <v>0</v>
      </c>
      <c r="BL254" s="19" t="s">
        <v>133</v>
      </c>
      <c r="BM254" s="210" t="s">
        <v>288</v>
      </c>
    </row>
    <row r="255" s="2" customFormat="1">
      <c r="A255" s="40"/>
      <c r="B255" s="41"/>
      <c r="C255" s="42"/>
      <c r="D255" s="212" t="s">
        <v>136</v>
      </c>
      <c r="E255" s="42"/>
      <c r="F255" s="213" t="s">
        <v>289</v>
      </c>
      <c r="G255" s="42"/>
      <c r="H255" s="42"/>
      <c r="I255" s="214"/>
      <c r="J255" s="42"/>
      <c r="K255" s="42"/>
      <c r="L255" s="46"/>
      <c r="M255" s="215"/>
      <c r="N255" s="216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136</v>
      </c>
      <c r="AU255" s="19" t="s">
        <v>134</v>
      </c>
    </row>
    <row r="256" s="12" customFormat="1" ht="22.8" customHeight="1">
      <c r="A256" s="12"/>
      <c r="B256" s="183"/>
      <c r="C256" s="184"/>
      <c r="D256" s="185" t="s">
        <v>71</v>
      </c>
      <c r="E256" s="197" t="s">
        <v>290</v>
      </c>
      <c r="F256" s="197" t="s">
        <v>291</v>
      </c>
      <c r="G256" s="184"/>
      <c r="H256" s="184"/>
      <c r="I256" s="187"/>
      <c r="J256" s="198">
        <f>BK256</f>
        <v>0</v>
      </c>
      <c r="K256" s="184"/>
      <c r="L256" s="189"/>
      <c r="M256" s="190"/>
      <c r="N256" s="191"/>
      <c r="O256" s="191"/>
      <c r="P256" s="192">
        <f>SUM(P257:P258)</f>
        <v>0</v>
      </c>
      <c r="Q256" s="191"/>
      <c r="R256" s="192">
        <f>SUM(R257:R258)</f>
        <v>0</v>
      </c>
      <c r="S256" s="191"/>
      <c r="T256" s="193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4" t="s">
        <v>77</v>
      </c>
      <c r="AT256" s="195" t="s">
        <v>71</v>
      </c>
      <c r="AU256" s="195" t="s">
        <v>77</v>
      </c>
      <c r="AY256" s="194" t="s">
        <v>125</v>
      </c>
      <c r="BK256" s="196">
        <f>SUM(BK257:BK258)</f>
        <v>0</v>
      </c>
    </row>
    <row r="257" s="2" customFormat="1" ht="33" customHeight="1">
      <c r="A257" s="40"/>
      <c r="B257" s="41"/>
      <c r="C257" s="199" t="s">
        <v>292</v>
      </c>
      <c r="D257" s="199" t="s">
        <v>128</v>
      </c>
      <c r="E257" s="200" t="s">
        <v>293</v>
      </c>
      <c r="F257" s="201" t="s">
        <v>294</v>
      </c>
      <c r="G257" s="202" t="s">
        <v>262</v>
      </c>
      <c r="H257" s="203">
        <v>2.1040000000000001</v>
      </c>
      <c r="I257" s="204"/>
      <c r="J257" s="205">
        <f>ROUND(I257*H257,2)</f>
        <v>0</v>
      </c>
      <c r="K257" s="201" t="s">
        <v>132</v>
      </c>
      <c r="L257" s="46"/>
      <c r="M257" s="206" t="s">
        <v>19</v>
      </c>
      <c r="N257" s="207" t="s">
        <v>44</v>
      </c>
      <c r="O257" s="86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133</v>
      </c>
      <c r="AT257" s="210" t="s">
        <v>128</v>
      </c>
      <c r="AU257" s="210" t="s">
        <v>134</v>
      </c>
      <c r="AY257" s="19" t="s">
        <v>125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134</v>
      </c>
      <c r="BK257" s="211">
        <f>ROUND(I257*H257,2)</f>
        <v>0</v>
      </c>
      <c r="BL257" s="19" t="s">
        <v>133</v>
      </c>
      <c r="BM257" s="210" t="s">
        <v>295</v>
      </c>
    </row>
    <row r="258" s="2" customFormat="1">
      <c r="A258" s="40"/>
      <c r="B258" s="41"/>
      <c r="C258" s="42"/>
      <c r="D258" s="212" t="s">
        <v>136</v>
      </c>
      <c r="E258" s="42"/>
      <c r="F258" s="213" t="s">
        <v>296</v>
      </c>
      <c r="G258" s="42"/>
      <c r="H258" s="42"/>
      <c r="I258" s="214"/>
      <c r="J258" s="42"/>
      <c r="K258" s="42"/>
      <c r="L258" s="46"/>
      <c r="M258" s="215"/>
      <c r="N258" s="21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136</v>
      </c>
      <c r="AU258" s="19" t="s">
        <v>134</v>
      </c>
    </row>
    <row r="259" s="12" customFormat="1" ht="25.92" customHeight="1">
      <c r="A259" s="12"/>
      <c r="B259" s="183"/>
      <c r="C259" s="184"/>
      <c r="D259" s="185" t="s">
        <v>71</v>
      </c>
      <c r="E259" s="186" t="s">
        <v>297</v>
      </c>
      <c r="F259" s="186" t="s">
        <v>298</v>
      </c>
      <c r="G259" s="184"/>
      <c r="H259" s="184"/>
      <c r="I259" s="187"/>
      <c r="J259" s="188">
        <f>BK259</f>
        <v>0</v>
      </c>
      <c r="K259" s="184"/>
      <c r="L259" s="189"/>
      <c r="M259" s="190"/>
      <c r="N259" s="191"/>
      <c r="O259" s="191"/>
      <c r="P259" s="192">
        <f>P260+P284+P300+P341+P391+P396+P409+P458+P475+P483+P496+P551+P591+P616+P675+P711+P757</f>
        <v>0</v>
      </c>
      <c r="Q259" s="191"/>
      <c r="R259" s="192">
        <f>R260+R284+R300+R341+R391+R396+R409+R458+R475+R483+R496+R551+R591+R616+R675+R711+R757</f>
        <v>2.2493140199999999</v>
      </c>
      <c r="S259" s="191"/>
      <c r="T259" s="193">
        <f>T260+T284+T300+T341+T391+T396+T409+T458+T475+T483+T496+T551+T591+T616+T675+T711+T757</f>
        <v>5.0364550200000009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4" t="s">
        <v>134</v>
      </c>
      <c r="AT259" s="195" t="s">
        <v>71</v>
      </c>
      <c r="AU259" s="195" t="s">
        <v>72</v>
      </c>
      <c r="AY259" s="194" t="s">
        <v>125</v>
      </c>
      <c r="BK259" s="196">
        <f>BK260+BK284+BK300+BK341+BK391+BK396+BK409+BK458+BK475+BK483+BK496+BK551+BK591+BK616+BK675+BK711+BK757</f>
        <v>0</v>
      </c>
    </row>
    <row r="260" s="12" customFormat="1" ht="22.8" customHeight="1">
      <c r="A260" s="12"/>
      <c r="B260" s="183"/>
      <c r="C260" s="184"/>
      <c r="D260" s="185" t="s">
        <v>71</v>
      </c>
      <c r="E260" s="197" t="s">
        <v>299</v>
      </c>
      <c r="F260" s="197" t="s">
        <v>300</v>
      </c>
      <c r="G260" s="184"/>
      <c r="H260" s="184"/>
      <c r="I260" s="187"/>
      <c r="J260" s="198">
        <f>BK260</f>
        <v>0</v>
      </c>
      <c r="K260" s="184"/>
      <c r="L260" s="189"/>
      <c r="M260" s="190"/>
      <c r="N260" s="191"/>
      <c r="O260" s="191"/>
      <c r="P260" s="192">
        <f>SUM(P261:P283)</f>
        <v>0</v>
      </c>
      <c r="Q260" s="191"/>
      <c r="R260" s="192">
        <f>SUM(R261:R283)</f>
        <v>0.050220380000000002</v>
      </c>
      <c r="S260" s="191"/>
      <c r="T260" s="193">
        <f>SUM(T261:T283)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4" t="s">
        <v>134</v>
      </c>
      <c r="AT260" s="195" t="s">
        <v>71</v>
      </c>
      <c r="AU260" s="195" t="s">
        <v>77</v>
      </c>
      <c r="AY260" s="194" t="s">
        <v>125</v>
      </c>
      <c r="BK260" s="196">
        <f>SUM(BK261:BK283)</f>
        <v>0</v>
      </c>
    </row>
    <row r="261" s="2" customFormat="1" ht="24.15" customHeight="1">
      <c r="A261" s="40"/>
      <c r="B261" s="41"/>
      <c r="C261" s="199" t="s">
        <v>301</v>
      </c>
      <c r="D261" s="199" t="s">
        <v>128</v>
      </c>
      <c r="E261" s="200" t="s">
        <v>302</v>
      </c>
      <c r="F261" s="201" t="s">
        <v>303</v>
      </c>
      <c r="G261" s="202" t="s">
        <v>131</v>
      </c>
      <c r="H261" s="203">
        <v>5.3879999999999999</v>
      </c>
      <c r="I261" s="204"/>
      <c r="J261" s="205">
        <f>ROUND(I261*H261,2)</f>
        <v>0</v>
      </c>
      <c r="K261" s="201" t="s">
        <v>132</v>
      </c>
      <c r="L261" s="46"/>
      <c r="M261" s="206" t="s">
        <v>19</v>
      </c>
      <c r="N261" s="207" t="s">
        <v>44</v>
      </c>
      <c r="O261" s="86"/>
      <c r="P261" s="208">
        <f>O261*H261</f>
        <v>0</v>
      </c>
      <c r="Q261" s="208">
        <v>0.0035000000000000001</v>
      </c>
      <c r="R261" s="208">
        <f>Q261*H261</f>
        <v>0.018858</v>
      </c>
      <c r="S261" s="208">
        <v>0</v>
      </c>
      <c r="T261" s="209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0" t="s">
        <v>234</v>
      </c>
      <c r="AT261" s="210" t="s">
        <v>128</v>
      </c>
      <c r="AU261" s="210" t="s">
        <v>134</v>
      </c>
      <c r="AY261" s="19" t="s">
        <v>125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9" t="s">
        <v>134</v>
      </c>
      <c r="BK261" s="211">
        <f>ROUND(I261*H261,2)</f>
        <v>0</v>
      </c>
      <c r="BL261" s="19" t="s">
        <v>234</v>
      </c>
      <c r="BM261" s="210" t="s">
        <v>304</v>
      </c>
    </row>
    <row r="262" s="2" customFormat="1">
      <c r="A262" s="40"/>
      <c r="B262" s="41"/>
      <c r="C262" s="42"/>
      <c r="D262" s="212" t="s">
        <v>136</v>
      </c>
      <c r="E262" s="42"/>
      <c r="F262" s="213" t="s">
        <v>305</v>
      </c>
      <c r="G262" s="42"/>
      <c r="H262" s="42"/>
      <c r="I262" s="214"/>
      <c r="J262" s="42"/>
      <c r="K262" s="42"/>
      <c r="L262" s="46"/>
      <c r="M262" s="215"/>
      <c r="N262" s="216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136</v>
      </c>
      <c r="AU262" s="19" t="s">
        <v>134</v>
      </c>
    </row>
    <row r="263" s="13" customFormat="1">
      <c r="A263" s="13"/>
      <c r="B263" s="217"/>
      <c r="C263" s="218"/>
      <c r="D263" s="219" t="s">
        <v>138</v>
      </c>
      <c r="E263" s="220" t="s">
        <v>19</v>
      </c>
      <c r="F263" s="221" t="s">
        <v>145</v>
      </c>
      <c r="G263" s="218"/>
      <c r="H263" s="222">
        <v>4.2450000000000001</v>
      </c>
      <c r="I263" s="223"/>
      <c r="J263" s="218"/>
      <c r="K263" s="218"/>
      <c r="L263" s="224"/>
      <c r="M263" s="225"/>
      <c r="N263" s="226"/>
      <c r="O263" s="226"/>
      <c r="P263" s="226"/>
      <c r="Q263" s="226"/>
      <c r="R263" s="226"/>
      <c r="S263" s="226"/>
      <c r="T263" s="22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8" t="s">
        <v>138</v>
      </c>
      <c r="AU263" s="228" t="s">
        <v>134</v>
      </c>
      <c r="AV263" s="13" t="s">
        <v>134</v>
      </c>
      <c r="AW263" s="13" t="s">
        <v>33</v>
      </c>
      <c r="AX263" s="13" t="s">
        <v>72</v>
      </c>
      <c r="AY263" s="228" t="s">
        <v>125</v>
      </c>
    </row>
    <row r="264" s="14" customFormat="1">
      <c r="A264" s="14"/>
      <c r="B264" s="229"/>
      <c r="C264" s="230"/>
      <c r="D264" s="219" t="s">
        <v>138</v>
      </c>
      <c r="E264" s="231" t="s">
        <v>19</v>
      </c>
      <c r="F264" s="232" t="s">
        <v>140</v>
      </c>
      <c r="G264" s="230"/>
      <c r="H264" s="233">
        <v>4.2450000000000001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9" t="s">
        <v>138</v>
      </c>
      <c r="AU264" s="239" t="s">
        <v>134</v>
      </c>
      <c r="AV264" s="14" t="s">
        <v>141</v>
      </c>
      <c r="AW264" s="14" t="s">
        <v>33</v>
      </c>
      <c r="AX264" s="14" t="s">
        <v>72</v>
      </c>
      <c r="AY264" s="239" t="s">
        <v>125</v>
      </c>
    </row>
    <row r="265" s="13" customFormat="1">
      <c r="A265" s="13"/>
      <c r="B265" s="217"/>
      <c r="C265" s="218"/>
      <c r="D265" s="219" t="s">
        <v>138</v>
      </c>
      <c r="E265" s="220" t="s">
        <v>19</v>
      </c>
      <c r="F265" s="221" t="s">
        <v>147</v>
      </c>
      <c r="G265" s="218"/>
      <c r="H265" s="222">
        <v>1.143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8" t="s">
        <v>138</v>
      </c>
      <c r="AU265" s="228" t="s">
        <v>134</v>
      </c>
      <c r="AV265" s="13" t="s">
        <v>134</v>
      </c>
      <c r="AW265" s="13" t="s">
        <v>33</v>
      </c>
      <c r="AX265" s="13" t="s">
        <v>72</v>
      </c>
      <c r="AY265" s="228" t="s">
        <v>125</v>
      </c>
    </row>
    <row r="266" s="14" customFormat="1">
      <c r="A266" s="14"/>
      <c r="B266" s="229"/>
      <c r="C266" s="230"/>
      <c r="D266" s="219" t="s">
        <v>138</v>
      </c>
      <c r="E266" s="231" t="s">
        <v>19</v>
      </c>
      <c r="F266" s="232" t="s">
        <v>140</v>
      </c>
      <c r="G266" s="230"/>
      <c r="H266" s="233">
        <v>1.143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9" t="s">
        <v>138</v>
      </c>
      <c r="AU266" s="239" t="s">
        <v>134</v>
      </c>
      <c r="AV266" s="14" t="s">
        <v>141</v>
      </c>
      <c r="AW266" s="14" t="s">
        <v>33</v>
      </c>
      <c r="AX266" s="14" t="s">
        <v>72</v>
      </c>
      <c r="AY266" s="239" t="s">
        <v>125</v>
      </c>
    </row>
    <row r="267" s="15" customFormat="1">
      <c r="A267" s="15"/>
      <c r="B267" s="240"/>
      <c r="C267" s="241"/>
      <c r="D267" s="219" t="s">
        <v>138</v>
      </c>
      <c r="E267" s="242" t="s">
        <v>19</v>
      </c>
      <c r="F267" s="243" t="s">
        <v>148</v>
      </c>
      <c r="G267" s="241"/>
      <c r="H267" s="244">
        <v>5.3879999999999999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0" t="s">
        <v>138</v>
      </c>
      <c r="AU267" s="250" t="s">
        <v>134</v>
      </c>
      <c r="AV267" s="15" t="s">
        <v>133</v>
      </c>
      <c r="AW267" s="15" t="s">
        <v>33</v>
      </c>
      <c r="AX267" s="15" t="s">
        <v>77</v>
      </c>
      <c r="AY267" s="250" t="s">
        <v>125</v>
      </c>
    </row>
    <row r="268" s="2" customFormat="1" ht="24.15" customHeight="1">
      <c r="A268" s="40"/>
      <c r="B268" s="41"/>
      <c r="C268" s="199" t="s">
        <v>306</v>
      </c>
      <c r="D268" s="199" t="s">
        <v>128</v>
      </c>
      <c r="E268" s="200" t="s">
        <v>307</v>
      </c>
      <c r="F268" s="201" t="s">
        <v>308</v>
      </c>
      <c r="G268" s="202" t="s">
        <v>131</v>
      </c>
      <c r="H268" s="203">
        <v>8.4890000000000008</v>
      </c>
      <c r="I268" s="204"/>
      <c r="J268" s="205">
        <f>ROUND(I268*H268,2)</f>
        <v>0</v>
      </c>
      <c r="K268" s="201" t="s">
        <v>132</v>
      </c>
      <c r="L268" s="46"/>
      <c r="M268" s="206" t="s">
        <v>19</v>
      </c>
      <c r="N268" s="207" t="s">
        <v>44</v>
      </c>
      <c r="O268" s="86"/>
      <c r="P268" s="208">
        <f>O268*H268</f>
        <v>0</v>
      </c>
      <c r="Q268" s="208">
        <v>0.0035000000000000001</v>
      </c>
      <c r="R268" s="208">
        <f>Q268*H268</f>
        <v>0.029711500000000002</v>
      </c>
      <c r="S268" s="208">
        <v>0</v>
      </c>
      <c r="T268" s="209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0" t="s">
        <v>234</v>
      </c>
      <c r="AT268" s="210" t="s">
        <v>128</v>
      </c>
      <c r="AU268" s="210" t="s">
        <v>134</v>
      </c>
      <c r="AY268" s="19" t="s">
        <v>125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9" t="s">
        <v>134</v>
      </c>
      <c r="BK268" s="211">
        <f>ROUND(I268*H268,2)</f>
        <v>0</v>
      </c>
      <c r="BL268" s="19" t="s">
        <v>234</v>
      </c>
      <c r="BM268" s="210" t="s">
        <v>309</v>
      </c>
    </row>
    <row r="269" s="2" customFormat="1">
      <c r="A269" s="40"/>
      <c r="B269" s="41"/>
      <c r="C269" s="42"/>
      <c r="D269" s="212" t="s">
        <v>136</v>
      </c>
      <c r="E269" s="42"/>
      <c r="F269" s="213" t="s">
        <v>310</v>
      </c>
      <c r="G269" s="42"/>
      <c r="H269" s="42"/>
      <c r="I269" s="214"/>
      <c r="J269" s="42"/>
      <c r="K269" s="42"/>
      <c r="L269" s="46"/>
      <c r="M269" s="215"/>
      <c r="N269" s="216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136</v>
      </c>
      <c r="AU269" s="19" t="s">
        <v>134</v>
      </c>
    </row>
    <row r="270" s="13" customFormat="1">
      <c r="A270" s="13"/>
      <c r="B270" s="217"/>
      <c r="C270" s="218"/>
      <c r="D270" s="219" t="s">
        <v>138</v>
      </c>
      <c r="E270" s="220" t="s">
        <v>19</v>
      </c>
      <c r="F270" s="221" t="s">
        <v>311</v>
      </c>
      <c r="G270" s="218"/>
      <c r="H270" s="222">
        <v>7.5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8" t="s">
        <v>138</v>
      </c>
      <c r="AU270" s="228" t="s">
        <v>134</v>
      </c>
      <c r="AV270" s="13" t="s">
        <v>134</v>
      </c>
      <c r="AW270" s="13" t="s">
        <v>33</v>
      </c>
      <c r="AX270" s="13" t="s">
        <v>72</v>
      </c>
      <c r="AY270" s="228" t="s">
        <v>125</v>
      </c>
    </row>
    <row r="271" s="14" customFormat="1">
      <c r="A271" s="14"/>
      <c r="B271" s="229"/>
      <c r="C271" s="230"/>
      <c r="D271" s="219" t="s">
        <v>138</v>
      </c>
      <c r="E271" s="231" t="s">
        <v>19</v>
      </c>
      <c r="F271" s="232" t="s">
        <v>140</v>
      </c>
      <c r="G271" s="230"/>
      <c r="H271" s="233">
        <v>7.5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9" t="s">
        <v>138</v>
      </c>
      <c r="AU271" s="239" t="s">
        <v>134</v>
      </c>
      <c r="AV271" s="14" t="s">
        <v>141</v>
      </c>
      <c r="AW271" s="14" t="s">
        <v>33</v>
      </c>
      <c r="AX271" s="14" t="s">
        <v>72</v>
      </c>
      <c r="AY271" s="239" t="s">
        <v>125</v>
      </c>
    </row>
    <row r="272" s="13" customFormat="1">
      <c r="A272" s="13"/>
      <c r="B272" s="217"/>
      <c r="C272" s="218"/>
      <c r="D272" s="219" t="s">
        <v>138</v>
      </c>
      <c r="E272" s="220" t="s">
        <v>19</v>
      </c>
      <c r="F272" s="221" t="s">
        <v>312</v>
      </c>
      <c r="G272" s="218"/>
      <c r="H272" s="222">
        <v>0.98899999999999999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138</v>
      </c>
      <c r="AU272" s="228" t="s">
        <v>134</v>
      </c>
      <c r="AV272" s="13" t="s">
        <v>134</v>
      </c>
      <c r="AW272" s="13" t="s">
        <v>33</v>
      </c>
      <c r="AX272" s="13" t="s">
        <v>72</v>
      </c>
      <c r="AY272" s="228" t="s">
        <v>125</v>
      </c>
    </row>
    <row r="273" s="14" customFormat="1">
      <c r="A273" s="14"/>
      <c r="B273" s="229"/>
      <c r="C273" s="230"/>
      <c r="D273" s="219" t="s">
        <v>138</v>
      </c>
      <c r="E273" s="231" t="s">
        <v>19</v>
      </c>
      <c r="F273" s="232" t="s">
        <v>140</v>
      </c>
      <c r="G273" s="230"/>
      <c r="H273" s="233">
        <v>0.98899999999999999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9" t="s">
        <v>138</v>
      </c>
      <c r="AU273" s="239" t="s">
        <v>134</v>
      </c>
      <c r="AV273" s="14" t="s">
        <v>141</v>
      </c>
      <c r="AW273" s="14" t="s">
        <v>33</v>
      </c>
      <c r="AX273" s="14" t="s">
        <v>72</v>
      </c>
      <c r="AY273" s="239" t="s">
        <v>125</v>
      </c>
    </row>
    <row r="274" s="15" customFormat="1">
      <c r="A274" s="15"/>
      <c r="B274" s="240"/>
      <c r="C274" s="241"/>
      <c r="D274" s="219" t="s">
        <v>138</v>
      </c>
      <c r="E274" s="242" t="s">
        <v>19</v>
      </c>
      <c r="F274" s="243" t="s">
        <v>148</v>
      </c>
      <c r="G274" s="241"/>
      <c r="H274" s="244">
        <v>8.4890000000000008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0" t="s">
        <v>138</v>
      </c>
      <c r="AU274" s="250" t="s">
        <v>134</v>
      </c>
      <c r="AV274" s="15" t="s">
        <v>133</v>
      </c>
      <c r="AW274" s="15" t="s">
        <v>33</v>
      </c>
      <c r="AX274" s="15" t="s">
        <v>77</v>
      </c>
      <c r="AY274" s="250" t="s">
        <v>125</v>
      </c>
    </row>
    <row r="275" s="2" customFormat="1" ht="24.15" customHeight="1">
      <c r="A275" s="40"/>
      <c r="B275" s="41"/>
      <c r="C275" s="199" t="s">
        <v>313</v>
      </c>
      <c r="D275" s="199" t="s">
        <v>128</v>
      </c>
      <c r="E275" s="200" t="s">
        <v>314</v>
      </c>
      <c r="F275" s="201" t="s">
        <v>315</v>
      </c>
      <c r="G275" s="202" t="s">
        <v>184</v>
      </c>
      <c r="H275" s="203">
        <v>18.760000000000002</v>
      </c>
      <c r="I275" s="204"/>
      <c r="J275" s="205">
        <f>ROUND(I275*H275,2)</f>
        <v>0</v>
      </c>
      <c r="K275" s="201" t="s">
        <v>132</v>
      </c>
      <c r="L275" s="46"/>
      <c r="M275" s="206" t="s">
        <v>19</v>
      </c>
      <c r="N275" s="207" t="s">
        <v>44</v>
      </c>
      <c r="O275" s="86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234</v>
      </c>
      <c r="AT275" s="210" t="s">
        <v>128</v>
      </c>
      <c r="AU275" s="210" t="s">
        <v>134</v>
      </c>
      <c r="AY275" s="19" t="s">
        <v>125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134</v>
      </c>
      <c r="BK275" s="211">
        <f>ROUND(I275*H275,2)</f>
        <v>0</v>
      </c>
      <c r="BL275" s="19" t="s">
        <v>234</v>
      </c>
      <c r="BM275" s="210" t="s">
        <v>316</v>
      </c>
    </row>
    <row r="276" s="2" customFormat="1">
      <c r="A276" s="40"/>
      <c r="B276" s="41"/>
      <c r="C276" s="42"/>
      <c r="D276" s="212" t="s">
        <v>136</v>
      </c>
      <c r="E276" s="42"/>
      <c r="F276" s="213" t="s">
        <v>317</v>
      </c>
      <c r="G276" s="42"/>
      <c r="H276" s="42"/>
      <c r="I276" s="214"/>
      <c r="J276" s="42"/>
      <c r="K276" s="42"/>
      <c r="L276" s="46"/>
      <c r="M276" s="215"/>
      <c r="N276" s="21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136</v>
      </c>
      <c r="AU276" s="19" t="s">
        <v>134</v>
      </c>
    </row>
    <row r="277" s="13" customFormat="1">
      <c r="A277" s="13"/>
      <c r="B277" s="217"/>
      <c r="C277" s="218"/>
      <c r="D277" s="219" t="s">
        <v>138</v>
      </c>
      <c r="E277" s="220" t="s">
        <v>19</v>
      </c>
      <c r="F277" s="221" t="s">
        <v>318</v>
      </c>
      <c r="G277" s="218"/>
      <c r="H277" s="222">
        <v>5.5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8" t="s">
        <v>138</v>
      </c>
      <c r="AU277" s="228" t="s">
        <v>134</v>
      </c>
      <c r="AV277" s="13" t="s">
        <v>134</v>
      </c>
      <c r="AW277" s="13" t="s">
        <v>33</v>
      </c>
      <c r="AX277" s="13" t="s">
        <v>72</v>
      </c>
      <c r="AY277" s="228" t="s">
        <v>125</v>
      </c>
    </row>
    <row r="278" s="13" customFormat="1">
      <c r="A278" s="13"/>
      <c r="B278" s="217"/>
      <c r="C278" s="218"/>
      <c r="D278" s="219" t="s">
        <v>138</v>
      </c>
      <c r="E278" s="220" t="s">
        <v>19</v>
      </c>
      <c r="F278" s="221" t="s">
        <v>319</v>
      </c>
      <c r="G278" s="218"/>
      <c r="H278" s="222">
        <v>13.26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8" t="s">
        <v>138</v>
      </c>
      <c r="AU278" s="228" t="s">
        <v>134</v>
      </c>
      <c r="AV278" s="13" t="s">
        <v>134</v>
      </c>
      <c r="AW278" s="13" t="s">
        <v>33</v>
      </c>
      <c r="AX278" s="13" t="s">
        <v>72</v>
      </c>
      <c r="AY278" s="228" t="s">
        <v>125</v>
      </c>
    </row>
    <row r="279" s="15" customFormat="1">
      <c r="A279" s="15"/>
      <c r="B279" s="240"/>
      <c r="C279" s="241"/>
      <c r="D279" s="219" t="s">
        <v>138</v>
      </c>
      <c r="E279" s="242" t="s">
        <v>19</v>
      </c>
      <c r="F279" s="243" t="s">
        <v>148</v>
      </c>
      <c r="G279" s="241"/>
      <c r="H279" s="244">
        <v>18.759999999999998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0" t="s">
        <v>138</v>
      </c>
      <c r="AU279" s="250" t="s">
        <v>134</v>
      </c>
      <c r="AV279" s="15" t="s">
        <v>133</v>
      </c>
      <c r="AW279" s="15" t="s">
        <v>33</v>
      </c>
      <c r="AX279" s="15" t="s">
        <v>77</v>
      </c>
      <c r="AY279" s="250" t="s">
        <v>125</v>
      </c>
    </row>
    <row r="280" s="2" customFormat="1" ht="16.5" customHeight="1">
      <c r="A280" s="40"/>
      <c r="B280" s="41"/>
      <c r="C280" s="251" t="s">
        <v>320</v>
      </c>
      <c r="D280" s="251" t="s">
        <v>321</v>
      </c>
      <c r="E280" s="252" t="s">
        <v>322</v>
      </c>
      <c r="F280" s="253" t="s">
        <v>323</v>
      </c>
      <c r="G280" s="254" t="s">
        <v>184</v>
      </c>
      <c r="H280" s="255">
        <v>20.635999999999999</v>
      </c>
      <c r="I280" s="256"/>
      <c r="J280" s="257">
        <f>ROUND(I280*H280,2)</f>
        <v>0</v>
      </c>
      <c r="K280" s="253" t="s">
        <v>132</v>
      </c>
      <c r="L280" s="258"/>
      <c r="M280" s="259" t="s">
        <v>19</v>
      </c>
      <c r="N280" s="260" t="s">
        <v>44</v>
      </c>
      <c r="O280" s="86"/>
      <c r="P280" s="208">
        <f>O280*H280</f>
        <v>0</v>
      </c>
      <c r="Q280" s="208">
        <v>8.0000000000000007E-05</v>
      </c>
      <c r="R280" s="208">
        <f>Q280*H280</f>
        <v>0.00165088</v>
      </c>
      <c r="S280" s="208">
        <v>0</v>
      </c>
      <c r="T280" s="209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0" t="s">
        <v>324</v>
      </c>
      <c r="AT280" s="210" t="s">
        <v>321</v>
      </c>
      <c r="AU280" s="210" t="s">
        <v>134</v>
      </c>
      <c r="AY280" s="19" t="s">
        <v>125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9" t="s">
        <v>134</v>
      </c>
      <c r="BK280" s="211">
        <f>ROUND(I280*H280,2)</f>
        <v>0</v>
      </c>
      <c r="BL280" s="19" t="s">
        <v>234</v>
      </c>
      <c r="BM280" s="210" t="s">
        <v>325</v>
      </c>
    </row>
    <row r="281" s="13" customFormat="1">
      <c r="A281" s="13"/>
      <c r="B281" s="217"/>
      <c r="C281" s="218"/>
      <c r="D281" s="219" t="s">
        <v>138</v>
      </c>
      <c r="E281" s="220" t="s">
        <v>19</v>
      </c>
      <c r="F281" s="221" t="s">
        <v>326</v>
      </c>
      <c r="G281" s="218"/>
      <c r="H281" s="222">
        <v>20.635999999999999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8" t="s">
        <v>138</v>
      </c>
      <c r="AU281" s="228" t="s">
        <v>134</v>
      </c>
      <c r="AV281" s="13" t="s">
        <v>134</v>
      </c>
      <c r="AW281" s="13" t="s">
        <v>33</v>
      </c>
      <c r="AX281" s="13" t="s">
        <v>77</v>
      </c>
      <c r="AY281" s="228" t="s">
        <v>125</v>
      </c>
    </row>
    <row r="282" s="2" customFormat="1" ht="24.15" customHeight="1">
      <c r="A282" s="40"/>
      <c r="B282" s="41"/>
      <c r="C282" s="199" t="s">
        <v>327</v>
      </c>
      <c r="D282" s="199" t="s">
        <v>128</v>
      </c>
      <c r="E282" s="200" t="s">
        <v>328</v>
      </c>
      <c r="F282" s="201" t="s">
        <v>329</v>
      </c>
      <c r="G282" s="202" t="s">
        <v>330</v>
      </c>
      <c r="H282" s="261"/>
      <c r="I282" s="204"/>
      <c r="J282" s="205">
        <f>ROUND(I282*H282,2)</f>
        <v>0</v>
      </c>
      <c r="K282" s="201" t="s">
        <v>132</v>
      </c>
      <c r="L282" s="46"/>
      <c r="M282" s="206" t="s">
        <v>19</v>
      </c>
      <c r="N282" s="207" t="s">
        <v>44</v>
      </c>
      <c r="O282" s="86"/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9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0" t="s">
        <v>234</v>
      </c>
      <c r="AT282" s="210" t="s">
        <v>128</v>
      </c>
      <c r="AU282" s="210" t="s">
        <v>134</v>
      </c>
      <c r="AY282" s="19" t="s">
        <v>125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9" t="s">
        <v>134</v>
      </c>
      <c r="BK282" s="211">
        <f>ROUND(I282*H282,2)</f>
        <v>0</v>
      </c>
      <c r="BL282" s="19" t="s">
        <v>234</v>
      </c>
      <c r="BM282" s="210" t="s">
        <v>331</v>
      </c>
    </row>
    <row r="283" s="2" customFormat="1">
      <c r="A283" s="40"/>
      <c r="B283" s="41"/>
      <c r="C283" s="42"/>
      <c r="D283" s="212" t="s">
        <v>136</v>
      </c>
      <c r="E283" s="42"/>
      <c r="F283" s="213" t="s">
        <v>332</v>
      </c>
      <c r="G283" s="42"/>
      <c r="H283" s="42"/>
      <c r="I283" s="214"/>
      <c r="J283" s="42"/>
      <c r="K283" s="42"/>
      <c r="L283" s="46"/>
      <c r="M283" s="215"/>
      <c r="N283" s="216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136</v>
      </c>
      <c r="AU283" s="19" t="s">
        <v>134</v>
      </c>
    </row>
    <row r="284" s="12" customFormat="1" ht="22.8" customHeight="1">
      <c r="A284" s="12"/>
      <c r="B284" s="183"/>
      <c r="C284" s="184"/>
      <c r="D284" s="185" t="s">
        <v>71</v>
      </c>
      <c r="E284" s="197" t="s">
        <v>333</v>
      </c>
      <c r="F284" s="197" t="s">
        <v>334</v>
      </c>
      <c r="G284" s="184"/>
      <c r="H284" s="184"/>
      <c r="I284" s="187"/>
      <c r="J284" s="198">
        <f>BK284</f>
        <v>0</v>
      </c>
      <c r="K284" s="184"/>
      <c r="L284" s="189"/>
      <c r="M284" s="190"/>
      <c r="N284" s="191"/>
      <c r="O284" s="191"/>
      <c r="P284" s="192">
        <f>SUM(P285:P299)</f>
        <v>0</v>
      </c>
      <c r="Q284" s="191"/>
      <c r="R284" s="192">
        <f>SUM(R285:R299)</f>
        <v>0.0096399999999999993</v>
      </c>
      <c r="S284" s="191"/>
      <c r="T284" s="193">
        <f>SUM(T285:T299)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4" t="s">
        <v>134</v>
      </c>
      <c r="AT284" s="195" t="s">
        <v>71</v>
      </c>
      <c r="AU284" s="195" t="s">
        <v>77</v>
      </c>
      <c r="AY284" s="194" t="s">
        <v>125</v>
      </c>
      <c r="BK284" s="196">
        <f>SUM(BK285:BK299)</f>
        <v>0</v>
      </c>
    </row>
    <row r="285" s="2" customFormat="1" ht="16.5" customHeight="1">
      <c r="A285" s="40"/>
      <c r="B285" s="41"/>
      <c r="C285" s="199" t="s">
        <v>324</v>
      </c>
      <c r="D285" s="199" t="s">
        <v>128</v>
      </c>
      <c r="E285" s="200" t="s">
        <v>335</v>
      </c>
      <c r="F285" s="201" t="s">
        <v>336</v>
      </c>
      <c r="G285" s="202" t="s">
        <v>184</v>
      </c>
      <c r="H285" s="203">
        <v>14</v>
      </c>
      <c r="I285" s="204"/>
      <c r="J285" s="205">
        <f>ROUND(I285*H285,2)</f>
        <v>0</v>
      </c>
      <c r="K285" s="201" t="s">
        <v>132</v>
      </c>
      <c r="L285" s="46"/>
      <c r="M285" s="206" t="s">
        <v>19</v>
      </c>
      <c r="N285" s="207" t="s">
        <v>44</v>
      </c>
      <c r="O285" s="86"/>
      <c r="P285" s="208">
        <f>O285*H285</f>
        <v>0</v>
      </c>
      <c r="Q285" s="208">
        <v>0.00048000000000000001</v>
      </c>
      <c r="R285" s="208">
        <f>Q285*H285</f>
        <v>0.0067200000000000003</v>
      </c>
      <c r="S285" s="208">
        <v>0</v>
      </c>
      <c r="T285" s="20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0" t="s">
        <v>234</v>
      </c>
      <c r="AT285" s="210" t="s">
        <v>128</v>
      </c>
      <c r="AU285" s="210" t="s">
        <v>134</v>
      </c>
      <c r="AY285" s="19" t="s">
        <v>125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9" t="s">
        <v>134</v>
      </c>
      <c r="BK285" s="211">
        <f>ROUND(I285*H285,2)</f>
        <v>0</v>
      </c>
      <c r="BL285" s="19" t="s">
        <v>234</v>
      </c>
      <c r="BM285" s="210" t="s">
        <v>337</v>
      </c>
    </row>
    <row r="286" s="2" customFormat="1">
      <c r="A286" s="40"/>
      <c r="B286" s="41"/>
      <c r="C286" s="42"/>
      <c r="D286" s="212" t="s">
        <v>136</v>
      </c>
      <c r="E286" s="42"/>
      <c r="F286" s="213" t="s">
        <v>338</v>
      </c>
      <c r="G286" s="42"/>
      <c r="H286" s="42"/>
      <c r="I286" s="214"/>
      <c r="J286" s="42"/>
      <c r="K286" s="42"/>
      <c r="L286" s="46"/>
      <c r="M286" s="215"/>
      <c r="N286" s="216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136</v>
      </c>
      <c r="AU286" s="19" t="s">
        <v>134</v>
      </c>
    </row>
    <row r="287" s="2" customFormat="1" ht="16.5" customHeight="1">
      <c r="A287" s="40"/>
      <c r="B287" s="41"/>
      <c r="C287" s="199" t="s">
        <v>339</v>
      </c>
      <c r="D287" s="199" t="s">
        <v>128</v>
      </c>
      <c r="E287" s="200" t="s">
        <v>340</v>
      </c>
      <c r="F287" s="201" t="s">
        <v>341</v>
      </c>
      <c r="G287" s="202" t="s">
        <v>184</v>
      </c>
      <c r="H287" s="203">
        <v>1</v>
      </c>
      <c r="I287" s="204"/>
      <c r="J287" s="205">
        <f>ROUND(I287*H287,2)</f>
        <v>0</v>
      </c>
      <c r="K287" s="201" t="s">
        <v>132</v>
      </c>
      <c r="L287" s="46"/>
      <c r="M287" s="206" t="s">
        <v>19</v>
      </c>
      <c r="N287" s="207" t="s">
        <v>44</v>
      </c>
      <c r="O287" s="86"/>
      <c r="P287" s="208">
        <f>O287*H287</f>
        <v>0</v>
      </c>
      <c r="Q287" s="208">
        <v>0.0022399999999999998</v>
      </c>
      <c r="R287" s="208">
        <f>Q287*H287</f>
        <v>0.0022399999999999998</v>
      </c>
      <c r="S287" s="208">
        <v>0</v>
      </c>
      <c r="T287" s="209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0" t="s">
        <v>234</v>
      </c>
      <c r="AT287" s="210" t="s">
        <v>128</v>
      </c>
      <c r="AU287" s="210" t="s">
        <v>134</v>
      </c>
      <c r="AY287" s="19" t="s">
        <v>125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9" t="s">
        <v>134</v>
      </c>
      <c r="BK287" s="211">
        <f>ROUND(I287*H287,2)</f>
        <v>0</v>
      </c>
      <c r="BL287" s="19" t="s">
        <v>234</v>
      </c>
      <c r="BM287" s="210" t="s">
        <v>342</v>
      </c>
    </row>
    <row r="288" s="2" customFormat="1">
      <c r="A288" s="40"/>
      <c r="B288" s="41"/>
      <c r="C288" s="42"/>
      <c r="D288" s="212" t="s">
        <v>136</v>
      </c>
      <c r="E288" s="42"/>
      <c r="F288" s="213" t="s">
        <v>343</v>
      </c>
      <c r="G288" s="42"/>
      <c r="H288" s="42"/>
      <c r="I288" s="214"/>
      <c r="J288" s="42"/>
      <c r="K288" s="42"/>
      <c r="L288" s="46"/>
      <c r="M288" s="215"/>
      <c r="N288" s="21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136</v>
      </c>
      <c r="AU288" s="19" t="s">
        <v>134</v>
      </c>
    </row>
    <row r="289" s="2" customFormat="1" ht="16.5" customHeight="1">
      <c r="A289" s="40"/>
      <c r="B289" s="41"/>
      <c r="C289" s="199" t="s">
        <v>344</v>
      </c>
      <c r="D289" s="199" t="s">
        <v>128</v>
      </c>
      <c r="E289" s="200" t="s">
        <v>345</v>
      </c>
      <c r="F289" s="201" t="s">
        <v>346</v>
      </c>
      <c r="G289" s="202" t="s">
        <v>347</v>
      </c>
      <c r="H289" s="203">
        <v>5</v>
      </c>
      <c r="I289" s="204"/>
      <c r="J289" s="205">
        <f>ROUND(I289*H289,2)</f>
        <v>0</v>
      </c>
      <c r="K289" s="201" t="s">
        <v>132</v>
      </c>
      <c r="L289" s="46"/>
      <c r="M289" s="206" t="s">
        <v>19</v>
      </c>
      <c r="N289" s="207" t="s">
        <v>44</v>
      </c>
      <c r="O289" s="86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0" t="s">
        <v>234</v>
      </c>
      <c r="AT289" s="210" t="s">
        <v>128</v>
      </c>
      <c r="AU289" s="210" t="s">
        <v>134</v>
      </c>
      <c r="AY289" s="19" t="s">
        <v>125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9" t="s">
        <v>134</v>
      </c>
      <c r="BK289" s="211">
        <f>ROUND(I289*H289,2)</f>
        <v>0</v>
      </c>
      <c r="BL289" s="19" t="s">
        <v>234</v>
      </c>
      <c r="BM289" s="210" t="s">
        <v>348</v>
      </c>
    </row>
    <row r="290" s="2" customFormat="1">
      <c r="A290" s="40"/>
      <c r="B290" s="41"/>
      <c r="C290" s="42"/>
      <c r="D290" s="212" t="s">
        <v>136</v>
      </c>
      <c r="E290" s="42"/>
      <c r="F290" s="213" t="s">
        <v>349</v>
      </c>
      <c r="G290" s="42"/>
      <c r="H290" s="42"/>
      <c r="I290" s="214"/>
      <c r="J290" s="42"/>
      <c r="K290" s="42"/>
      <c r="L290" s="46"/>
      <c r="M290" s="215"/>
      <c r="N290" s="216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136</v>
      </c>
      <c r="AU290" s="19" t="s">
        <v>134</v>
      </c>
    </row>
    <row r="291" s="13" customFormat="1">
      <c r="A291" s="13"/>
      <c r="B291" s="217"/>
      <c r="C291" s="218"/>
      <c r="D291" s="219" t="s">
        <v>138</v>
      </c>
      <c r="E291" s="220" t="s">
        <v>19</v>
      </c>
      <c r="F291" s="221" t="s">
        <v>169</v>
      </c>
      <c r="G291" s="218"/>
      <c r="H291" s="222">
        <v>5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8" t="s">
        <v>138</v>
      </c>
      <c r="AU291" s="228" t="s">
        <v>134</v>
      </c>
      <c r="AV291" s="13" t="s">
        <v>134</v>
      </c>
      <c r="AW291" s="13" t="s">
        <v>33</v>
      </c>
      <c r="AX291" s="13" t="s">
        <v>72</v>
      </c>
      <c r="AY291" s="228" t="s">
        <v>125</v>
      </c>
    </row>
    <row r="292" s="15" customFormat="1">
      <c r="A292" s="15"/>
      <c r="B292" s="240"/>
      <c r="C292" s="241"/>
      <c r="D292" s="219" t="s">
        <v>138</v>
      </c>
      <c r="E292" s="242" t="s">
        <v>19</v>
      </c>
      <c r="F292" s="243" t="s">
        <v>148</v>
      </c>
      <c r="G292" s="241"/>
      <c r="H292" s="244">
        <v>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0" t="s">
        <v>138</v>
      </c>
      <c r="AU292" s="250" t="s">
        <v>134</v>
      </c>
      <c r="AV292" s="15" t="s">
        <v>133</v>
      </c>
      <c r="AW292" s="15" t="s">
        <v>33</v>
      </c>
      <c r="AX292" s="15" t="s">
        <v>77</v>
      </c>
      <c r="AY292" s="250" t="s">
        <v>125</v>
      </c>
    </row>
    <row r="293" s="2" customFormat="1" ht="16.5" customHeight="1">
      <c r="A293" s="40"/>
      <c r="B293" s="41"/>
      <c r="C293" s="199" t="s">
        <v>350</v>
      </c>
      <c r="D293" s="199" t="s">
        <v>128</v>
      </c>
      <c r="E293" s="200" t="s">
        <v>351</v>
      </c>
      <c r="F293" s="201" t="s">
        <v>352</v>
      </c>
      <c r="G293" s="202" t="s">
        <v>347</v>
      </c>
      <c r="H293" s="203">
        <v>2</v>
      </c>
      <c r="I293" s="204"/>
      <c r="J293" s="205">
        <f>ROUND(I293*H293,2)</f>
        <v>0</v>
      </c>
      <c r="K293" s="201" t="s">
        <v>132</v>
      </c>
      <c r="L293" s="46"/>
      <c r="M293" s="206" t="s">
        <v>19</v>
      </c>
      <c r="N293" s="207" t="s">
        <v>44</v>
      </c>
      <c r="O293" s="86"/>
      <c r="P293" s="208">
        <f>O293*H293</f>
        <v>0</v>
      </c>
      <c r="Q293" s="208">
        <v>6.0000000000000002E-05</v>
      </c>
      <c r="R293" s="208">
        <f>Q293*H293</f>
        <v>0.00012</v>
      </c>
      <c r="S293" s="208">
        <v>0</v>
      </c>
      <c r="T293" s="209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0" t="s">
        <v>234</v>
      </c>
      <c r="AT293" s="210" t="s">
        <v>128</v>
      </c>
      <c r="AU293" s="210" t="s">
        <v>134</v>
      </c>
      <c r="AY293" s="19" t="s">
        <v>125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9" t="s">
        <v>134</v>
      </c>
      <c r="BK293" s="211">
        <f>ROUND(I293*H293,2)</f>
        <v>0</v>
      </c>
      <c r="BL293" s="19" t="s">
        <v>234</v>
      </c>
      <c r="BM293" s="210" t="s">
        <v>353</v>
      </c>
    </row>
    <row r="294" s="2" customFormat="1">
      <c r="A294" s="40"/>
      <c r="B294" s="41"/>
      <c r="C294" s="42"/>
      <c r="D294" s="212" t="s">
        <v>136</v>
      </c>
      <c r="E294" s="42"/>
      <c r="F294" s="213" t="s">
        <v>354</v>
      </c>
      <c r="G294" s="42"/>
      <c r="H294" s="42"/>
      <c r="I294" s="214"/>
      <c r="J294" s="42"/>
      <c r="K294" s="42"/>
      <c r="L294" s="46"/>
      <c r="M294" s="215"/>
      <c r="N294" s="21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136</v>
      </c>
      <c r="AU294" s="19" t="s">
        <v>134</v>
      </c>
    </row>
    <row r="295" s="2" customFormat="1" ht="16.5" customHeight="1">
      <c r="A295" s="40"/>
      <c r="B295" s="41"/>
      <c r="C295" s="251" t="s">
        <v>355</v>
      </c>
      <c r="D295" s="251" t="s">
        <v>321</v>
      </c>
      <c r="E295" s="252" t="s">
        <v>356</v>
      </c>
      <c r="F295" s="253" t="s">
        <v>357</v>
      </c>
      <c r="G295" s="254" t="s">
        <v>347</v>
      </c>
      <c r="H295" s="255">
        <v>2</v>
      </c>
      <c r="I295" s="256"/>
      <c r="J295" s="257">
        <f>ROUND(I295*H295,2)</f>
        <v>0</v>
      </c>
      <c r="K295" s="253" t="s">
        <v>132</v>
      </c>
      <c r="L295" s="258"/>
      <c r="M295" s="259" t="s">
        <v>19</v>
      </c>
      <c r="N295" s="260" t="s">
        <v>44</v>
      </c>
      <c r="O295" s="86"/>
      <c r="P295" s="208">
        <f>O295*H295</f>
        <v>0</v>
      </c>
      <c r="Q295" s="208">
        <v>0.00027999999999999998</v>
      </c>
      <c r="R295" s="208">
        <f>Q295*H295</f>
        <v>0.00055999999999999995</v>
      </c>
      <c r="S295" s="208">
        <v>0</v>
      </c>
      <c r="T295" s="209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0" t="s">
        <v>324</v>
      </c>
      <c r="AT295" s="210" t="s">
        <v>321</v>
      </c>
      <c r="AU295" s="210" t="s">
        <v>134</v>
      </c>
      <c r="AY295" s="19" t="s">
        <v>125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9" t="s">
        <v>134</v>
      </c>
      <c r="BK295" s="211">
        <f>ROUND(I295*H295,2)</f>
        <v>0</v>
      </c>
      <c r="BL295" s="19" t="s">
        <v>234</v>
      </c>
      <c r="BM295" s="210" t="s">
        <v>358</v>
      </c>
    </row>
    <row r="296" s="2" customFormat="1" ht="16.5" customHeight="1">
      <c r="A296" s="40"/>
      <c r="B296" s="41"/>
      <c r="C296" s="199" t="s">
        <v>359</v>
      </c>
      <c r="D296" s="199" t="s">
        <v>128</v>
      </c>
      <c r="E296" s="200" t="s">
        <v>360</v>
      </c>
      <c r="F296" s="201" t="s">
        <v>361</v>
      </c>
      <c r="G296" s="202" t="s">
        <v>184</v>
      </c>
      <c r="H296" s="203">
        <v>14</v>
      </c>
      <c r="I296" s="204"/>
      <c r="J296" s="205">
        <f>ROUND(I296*H296,2)</f>
        <v>0</v>
      </c>
      <c r="K296" s="201" t="s">
        <v>132</v>
      </c>
      <c r="L296" s="46"/>
      <c r="M296" s="206" t="s">
        <v>19</v>
      </c>
      <c r="N296" s="207" t="s">
        <v>44</v>
      </c>
      <c r="O296" s="86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0" t="s">
        <v>234</v>
      </c>
      <c r="AT296" s="210" t="s">
        <v>128</v>
      </c>
      <c r="AU296" s="210" t="s">
        <v>134</v>
      </c>
      <c r="AY296" s="19" t="s">
        <v>125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9" t="s">
        <v>134</v>
      </c>
      <c r="BK296" s="211">
        <f>ROUND(I296*H296,2)</f>
        <v>0</v>
      </c>
      <c r="BL296" s="19" t="s">
        <v>234</v>
      </c>
      <c r="BM296" s="210" t="s">
        <v>362</v>
      </c>
    </row>
    <row r="297" s="2" customFormat="1">
      <c r="A297" s="40"/>
      <c r="B297" s="41"/>
      <c r="C297" s="42"/>
      <c r="D297" s="212" t="s">
        <v>136</v>
      </c>
      <c r="E297" s="42"/>
      <c r="F297" s="213" t="s">
        <v>363</v>
      </c>
      <c r="G297" s="42"/>
      <c r="H297" s="42"/>
      <c r="I297" s="214"/>
      <c r="J297" s="42"/>
      <c r="K297" s="42"/>
      <c r="L297" s="46"/>
      <c r="M297" s="215"/>
      <c r="N297" s="216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136</v>
      </c>
      <c r="AU297" s="19" t="s">
        <v>134</v>
      </c>
    </row>
    <row r="298" s="2" customFormat="1" ht="24.15" customHeight="1">
      <c r="A298" s="40"/>
      <c r="B298" s="41"/>
      <c r="C298" s="199" t="s">
        <v>364</v>
      </c>
      <c r="D298" s="199" t="s">
        <v>128</v>
      </c>
      <c r="E298" s="200" t="s">
        <v>365</v>
      </c>
      <c r="F298" s="201" t="s">
        <v>366</v>
      </c>
      <c r="G298" s="202" t="s">
        <v>330</v>
      </c>
      <c r="H298" s="261"/>
      <c r="I298" s="204"/>
      <c r="J298" s="205">
        <f>ROUND(I298*H298,2)</f>
        <v>0</v>
      </c>
      <c r="K298" s="201" t="s">
        <v>132</v>
      </c>
      <c r="L298" s="46"/>
      <c r="M298" s="206" t="s">
        <v>19</v>
      </c>
      <c r="N298" s="207" t="s">
        <v>44</v>
      </c>
      <c r="O298" s="86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234</v>
      </c>
      <c r="AT298" s="210" t="s">
        <v>128</v>
      </c>
      <c r="AU298" s="210" t="s">
        <v>134</v>
      </c>
      <c r="AY298" s="19" t="s">
        <v>125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134</v>
      </c>
      <c r="BK298" s="211">
        <f>ROUND(I298*H298,2)</f>
        <v>0</v>
      </c>
      <c r="BL298" s="19" t="s">
        <v>234</v>
      </c>
      <c r="BM298" s="210" t="s">
        <v>367</v>
      </c>
    </row>
    <row r="299" s="2" customFormat="1">
      <c r="A299" s="40"/>
      <c r="B299" s="41"/>
      <c r="C299" s="42"/>
      <c r="D299" s="212" t="s">
        <v>136</v>
      </c>
      <c r="E299" s="42"/>
      <c r="F299" s="213" t="s">
        <v>368</v>
      </c>
      <c r="G299" s="42"/>
      <c r="H299" s="42"/>
      <c r="I299" s="214"/>
      <c r="J299" s="42"/>
      <c r="K299" s="42"/>
      <c r="L299" s="46"/>
      <c r="M299" s="215"/>
      <c r="N299" s="21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136</v>
      </c>
      <c r="AU299" s="19" t="s">
        <v>134</v>
      </c>
    </row>
    <row r="300" s="12" customFormat="1" ht="22.8" customHeight="1">
      <c r="A300" s="12"/>
      <c r="B300" s="183"/>
      <c r="C300" s="184"/>
      <c r="D300" s="185" t="s">
        <v>71</v>
      </c>
      <c r="E300" s="197" t="s">
        <v>369</v>
      </c>
      <c r="F300" s="197" t="s">
        <v>370</v>
      </c>
      <c r="G300" s="184"/>
      <c r="H300" s="184"/>
      <c r="I300" s="187"/>
      <c r="J300" s="198">
        <f>BK300</f>
        <v>0</v>
      </c>
      <c r="K300" s="184"/>
      <c r="L300" s="189"/>
      <c r="M300" s="190"/>
      <c r="N300" s="191"/>
      <c r="O300" s="191"/>
      <c r="P300" s="192">
        <f>SUM(P301:P340)</f>
        <v>0</v>
      </c>
      <c r="Q300" s="191"/>
      <c r="R300" s="192">
        <f>SUM(R301:R340)</f>
        <v>0.021923999999999999</v>
      </c>
      <c r="S300" s="191"/>
      <c r="T300" s="193">
        <f>SUM(T301:T340)</f>
        <v>0.0049699999999999996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4" t="s">
        <v>134</v>
      </c>
      <c r="AT300" s="195" t="s">
        <v>71</v>
      </c>
      <c r="AU300" s="195" t="s">
        <v>77</v>
      </c>
      <c r="AY300" s="194" t="s">
        <v>125</v>
      </c>
      <c r="BK300" s="196">
        <f>SUM(BK301:BK340)</f>
        <v>0</v>
      </c>
    </row>
    <row r="301" s="2" customFormat="1" ht="16.5" customHeight="1">
      <c r="A301" s="40"/>
      <c r="B301" s="41"/>
      <c r="C301" s="199" t="s">
        <v>371</v>
      </c>
      <c r="D301" s="199" t="s">
        <v>128</v>
      </c>
      <c r="E301" s="200" t="s">
        <v>372</v>
      </c>
      <c r="F301" s="201" t="s">
        <v>373</v>
      </c>
      <c r="G301" s="202" t="s">
        <v>374</v>
      </c>
      <c r="H301" s="203">
        <v>1</v>
      </c>
      <c r="I301" s="204"/>
      <c r="J301" s="205">
        <f>ROUND(I301*H301,2)</f>
        <v>0</v>
      </c>
      <c r="K301" s="201" t="s">
        <v>19</v>
      </c>
      <c r="L301" s="46"/>
      <c r="M301" s="206" t="s">
        <v>19</v>
      </c>
      <c r="N301" s="207" t="s">
        <v>44</v>
      </c>
      <c r="O301" s="86"/>
      <c r="P301" s="208">
        <f>O301*H301</f>
        <v>0</v>
      </c>
      <c r="Q301" s="208">
        <v>0</v>
      </c>
      <c r="R301" s="208">
        <f>Q301*H301</f>
        <v>0</v>
      </c>
      <c r="S301" s="208">
        <v>0.0049699999999999996</v>
      </c>
      <c r="T301" s="209">
        <f>S301*H301</f>
        <v>0.0049699999999999996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0" t="s">
        <v>234</v>
      </c>
      <c r="AT301" s="210" t="s">
        <v>128</v>
      </c>
      <c r="AU301" s="210" t="s">
        <v>134</v>
      </c>
      <c r="AY301" s="19" t="s">
        <v>125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9" t="s">
        <v>134</v>
      </c>
      <c r="BK301" s="211">
        <f>ROUND(I301*H301,2)</f>
        <v>0</v>
      </c>
      <c r="BL301" s="19" t="s">
        <v>234</v>
      </c>
      <c r="BM301" s="210" t="s">
        <v>375</v>
      </c>
    </row>
    <row r="302" s="2" customFormat="1" ht="16.5" customHeight="1">
      <c r="A302" s="40"/>
      <c r="B302" s="41"/>
      <c r="C302" s="199" t="s">
        <v>376</v>
      </c>
      <c r="D302" s="199" t="s">
        <v>128</v>
      </c>
      <c r="E302" s="200" t="s">
        <v>377</v>
      </c>
      <c r="F302" s="201" t="s">
        <v>378</v>
      </c>
      <c r="G302" s="202" t="s">
        <v>184</v>
      </c>
      <c r="H302" s="203">
        <v>18</v>
      </c>
      <c r="I302" s="204"/>
      <c r="J302" s="205">
        <f>ROUND(I302*H302,2)</f>
        <v>0</v>
      </c>
      <c r="K302" s="201" t="s">
        <v>132</v>
      </c>
      <c r="L302" s="46"/>
      <c r="M302" s="206" t="s">
        <v>19</v>
      </c>
      <c r="N302" s="207" t="s">
        <v>44</v>
      </c>
      <c r="O302" s="86"/>
      <c r="P302" s="208">
        <f>O302*H302</f>
        <v>0</v>
      </c>
      <c r="Q302" s="208">
        <v>0.00034000000000000002</v>
      </c>
      <c r="R302" s="208">
        <f>Q302*H302</f>
        <v>0.0061200000000000004</v>
      </c>
      <c r="S302" s="208">
        <v>0</v>
      </c>
      <c r="T302" s="209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0" t="s">
        <v>234</v>
      </c>
      <c r="AT302" s="210" t="s">
        <v>128</v>
      </c>
      <c r="AU302" s="210" t="s">
        <v>134</v>
      </c>
      <c r="AY302" s="19" t="s">
        <v>125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9" t="s">
        <v>134</v>
      </c>
      <c r="BK302" s="211">
        <f>ROUND(I302*H302,2)</f>
        <v>0</v>
      </c>
      <c r="BL302" s="19" t="s">
        <v>234</v>
      </c>
      <c r="BM302" s="210" t="s">
        <v>379</v>
      </c>
    </row>
    <row r="303" s="2" customFormat="1">
      <c r="A303" s="40"/>
      <c r="B303" s="41"/>
      <c r="C303" s="42"/>
      <c r="D303" s="212" t="s">
        <v>136</v>
      </c>
      <c r="E303" s="42"/>
      <c r="F303" s="213" t="s">
        <v>380</v>
      </c>
      <c r="G303" s="42"/>
      <c r="H303" s="42"/>
      <c r="I303" s="214"/>
      <c r="J303" s="42"/>
      <c r="K303" s="42"/>
      <c r="L303" s="46"/>
      <c r="M303" s="215"/>
      <c r="N303" s="216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136</v>
      </c>
      <c r="AU303" s="19" t="s">
        <v>134</v>
      </c>
    </row>
    <row r="304" s="16" customFormat="1">
      <c r="A304" s="16"/>
      <c r="B304" s="262"/>
      <c r="C304" s="263"/>
      <c r="D304" s="219" t="s">
        <v>138</v>
      </c>
      <c r="E304" s="264" t="s">
        <v>19</v>
      </c>
      <c r="F304" s="265" t="s">
        <v>381</v>
      </c>
      <c r="G304" s="263"/>
      <c r="H304" s="264" t="s">
        <v>19</v>
      </c>
      <c r="I304" s="266"/>
      <c r="J304" s="263"/>
      <c r="K304" s="263"/>
      <c r="L304" s="267"/>
      <c r="M304" s="268"/>
      <c r="N304" s="269"/>
      <c r="O304" s="269"/>
      <c r="P304" s="269"/>
      <c r="Q304" s="269"/>
      <c r="R304" s="269"/>
      <c r="S304" s="269"/>
      <c r="T304" s="270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1" t="s">
        <v>138</v>
      </c>
      <c r="AU304" s="271" t="s">
        <v>134</v>
      </c>
      <c r="AV304" s="16" t="s">
        <v>77</v>
      </c>
      <c r="AW304" s="16" t="s">
        <v>33</v>
      </c>
      <c r="AX304" s="16" t="s">
        <v>72</v>
      </c>
      <c r="AY304" s="271" t="s">
        <v>125</v>
      </c>
    </row>
    <row r="305" s="13" customFormat="1">
      <c r="A305" s="13"/>
      <c r="B305" s="217"/>
      <c r="C305" s="218"/>
      <c r="D305" s="219" t="s">
        <v>138</v>
      </c>
      <c r="E305" s="220" t="s">
        <v>19</v>
      </c>
      <c r="F305" s="221" t="s">
        <v>244</v>
      </c>
      <c r="G305" s="218"/>
      <c r="H305" s="222">
        <v>18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8" t="s">
        <v>138</v>
      </c>
      <c r="AU305" s="228" t="s">
        <v>134</v>
      </c>
      <c r="AV305" s="13" t="s">
        <v>134</v>
      </c>
      <c r="AW305" s="13" t="s">
        <v>33</v>
      </c>
      <c r="AX305" s="13" t="s">
        <v>72</v>
      </c>
      <c r="AY305" s="228" t="s">
        <v>125</v>
      </c>
    </row>
    <row r="306" s="15" customFormat="1">
      <c r="A306" s="15"/>
      <c r="B306" s="240"/>
      <c r="C306" s="241"/>
      <c r="D306" s="219" t="s">
        <v>138</v>
      </c>
      <c r="E306" s="242" t="s">
        <v>19</v>
      </c>
      <c r="F306" s="243" t="s">
        <v>148</v>
      </c>
      <c r="G306" s="241"/>
      <c r="H306" s="244">
        <v>18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0" t="s">
        <v>138</v>
      </c>
      <c r="AU306" s="250" t="s">
        <v>134</v>
      </c>
      <c r="AV306" s="15" t="s">
        <v>133</v>
      </c>
      <c r="AW306" s="15" t="s">
        <v>33</v>
      </c>
      <c r="AX306" s="15" t="s">
        <v>77</v>
      </c>
      <c r="AY306" s="250" t="s">
        <v>125</v>
      </c>
    </row>
    <row r="307" s="2" customFormat="1" ht="16.5" customHeight="1">
      <c r="A307" s="40"/>
      <c r="B307" s="41"/>
      <c r="C307" s="251" t="s">
        <v>382</v>
      </c>
      <c r="D307" s="251" t="s">
        <v>321</v>
      </c>
      <c r="E307" s="252" t="s">
        <v>383</v>
      </c>
      <c r="F307" s="253" t="s">
        <v>384</v>
      </c>
      <c r="G307" s="254" t="s">
        <v>184</v>
      </c>
      <c r="H307" s="255">
        <v>19.800000000000001</v>
      </c>
      <c r="I307" s="256"/>
      <c r="J307" s="257">
        <f>ROUND(I307*H307,2)</f>
        <v>0</v>
      </c>
      <c r="K307" s="253" t="s">
        <v>132</v>
      </c>
      <c r="L307" s="258"/>
      <c r="M307" s="259" t="s">
        <v>19</v>
      </c>
      <c r="N307" s="260" t="s">
        <v>44</v>
      </c>
      <c r="O307" s="86"/>
      <c r="P307" s="208">
        <f>O307*H307</f>
        <v>0</v>
      </c>
      <c r="Q307" s="208">
        <v>0.00012999999999999999</v>
      </c>
      <c r="R307" s="208">
        <f>Q307*H307</f>
        <v>0.0025739999999999999</v>
      </c>
      <c r="S307" s="208">
        <v>0</v>
      </c>
      <c r="T307" s="20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0" t="s">
        <v>324</v>
      </c>
      <c r="AT307" s="210" t="s">
        <v>321</v>
      </c>
      <c r="AU307" s="210" t="s">
        <v>134</v>
      </c>
      <c r="AY307" s="19" t="s">
        <v>125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9" t="s">
        <v>134</v>
      </c>
      <c r="BK307" s="211">
        <f>ROUND(I307*H307,2)</f>
        <v>0</v>
      </c>
      <c r="BL307" s="19" t="s">
        <v>234</v>
      </c>
      <c r="BM307" s="210" t="s">
        <v>385</v>
      </c>
    </row>
    <row r="308" s="16" customFormat="1">
      <c r="A308" s="16"/>
      <c r="B308" s="262"/>
      <c r="C308" s="263"/>
      <c r="D308" s="219" t="s">
        <v>138</v>
      </c>
      <c r="E308" s="264" t="s">
        <v>19</v>
      </c>
      <c r="F308" s="265" t="s">
        <v>381</v>
      </c>
      <c r="G308" s="263"/>
      <c r="H308" s="264" t="s">
        <v>19</v>
      </c>
      <c r="I308" s="266"/>
      <c r="J308" s="263"/>
      <c r="K308" s="263"/>
      <c r="L308" s="267"/>
      <c r="M308" s="268"/>
      <c r="N308" s="269"/>
      <c r="O308" s="269"/>
      <c r="P308" s="269"/>
      <c r="Q308" s="269"/>
      <c r="R308" s="269"/>
      <c r="S308" s="269"/>
      <c r="T308" s="270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71" t="s">
        <v>138</v>
      </c>
      <c r="AU308" s="271" t="s">
        <v>134</v>
      </c>
      <c r="AV308" s="16" t="s">
        <v>77</v>
      </c>
      <c r="AW308" s="16" t="s">
        <v>33</v>
      </c>
      <c r="AX308" s="16" t="s">
        <v>72</v>
      </c>
      <c r="AY308" s="271" t="s">
        <v>125</v>
      </c>
    </row>
    <row r="309" s="13" customFormat="1">
      <c r="A309" s="13"/>
      <c r="B309" s="217"/>
      <c r="C309" s="218"/>
      <c r="D309" s="219" t="s">
        <v>138</v>
      </c>
      <c r="E309" s="220" t="s">
        <v>19</v>
      </c>
      <c r="F309" s="221" t="s">
        <v>386</v>
      </c>
      <c r="G309" s="218"/>
      <c r="H309" s="222">
        <v>19.800000000000001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8" t="s">
        <v>138</v>
      </c>
      <c r="AU309" s="228" t="s">
        <v>134</v>
      </c>
      <c r="AV309" s="13" t="s">
        <v>134</v>
      </c>
      <c r="AW309" s="13" t="s">
        <v>33</v>
      </c>
      <c r="AX309" s="13" t="s">
        <v>72</v>
      </c>
      <c r="AY309" s="228" t="s">
        <v>125</v>
      </c>
    </row>
    <row r="310" s="15" customFormat="1">
      <c r="A310" s="15"/>
      <c r="B310" s="240"/>
      <c r="C310" s="241"/>
      <c r="D310" s="219" t="s">
        <v>138</v>
      </c>
      <c r="E310" s="242" t="s">
        <v>19</v>
      </c>
      <c r="F310" s="243" t="s">
        <v>148</v>
      </c>
      <c r="G310" s="241"/>
      <c r="H310" s="244">
        <v>19.800000000000001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0" t="s">
        <v>138</v>
      </c>
      <c r="AU310" s="250" t="s">
        <v>134</v>
      </c>
      <c r="AV310" s="15" t="s">
        <v>133</v>
      </c>
      <c r="AW310" s="15" t="s">
        <v>33</v>
      </c>
      <c r="AX310" s="15" t="s">
        <v>77</v>
      </c>
      <c r="AY310" s="250" t="s">
        <v>125</v>
      </c>
    </row>
    <row r="311" s="2" customFormat="1" ht="16.5" customHeight="1">
      <c r="A311" s="40"/>
      <c r="B311" s="41"/>
      <c r="C311" s="199" t="s">
        <v>387</v>
      </c>
      <c r="D311" s="199" t="s">
        <v>128</v>
      </c>
      <c r="E311" s="200" t="s">
        <v>388</v>
      </c>
      <c r="F311" s="201" t="s">
        <v>389</v>
      </c>
      <c r="G311" s="202" t="s">
        <v>184</v>
      </c>
      <c r="H311" s="203">
        <v>10</v>
      </c>
      <c r="I311" s="204"/>
      <c r="J311" s="205">
        <f>ROUND(I311*H311,2)</f>
        <v>0</v>
      </c>
      <c r="K311" s="201" t="s">
        <v>132</v>
      </c>
      <c r="L311" s="46"/>
      <c r="M311" s="206" t="s">
        <v>19</v>
      </c>
      <c r="N311" s="207" t="s">
        <v>44</v>
      </c>
      <c r="O311" s="86"/>
      <c r="P311" s="208">
        <f>O311*H311</f>
        <v>0</v>
      </c>
      <c r="Q311" s="208">
        <v>0.00042999999999999999</v>
      </c>
      <c r="R311" s="208">
        <f>Q311*H311</f>
        <v>0.0043</v>
      </c>
      <c r="S311" s="208">
        <v>0</v>
      </c>
      <c r="T311" s="20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0" t="s">
        <v>234</v>
      </c>
      <c r="AT311" s="210" t="s">
        <v>128</v>
      </c>
      <c r="AU311" s="210" t="s">
        <v>134</v>
      </c>
      <c r="AY311" s="19" t="s">
        <v>125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9" t="s">
        <v>134</v>
      </c>
      <c r="BK311" s="211">
        <f>ROUND(I311*H311,2)</f>
        <v>0</v>
      </c>
      <c r="BL311" s="19" t="s">
        <v>234</v>
      </c>
      <c r="BM311" s="210" t="s">
        <v>390</v>
      </c>
    </row>
    <row r="312" s="2" customFormat="1">
      <c r="A312" s="40"/>
      <c r="B312" s="41"/>
      <c r="C312" s="42"/>
      <c r="D312" s="212" t="s">
        <v>136</v>
      </c>
      <c r="E312" s="42"/>
      <c r="F312" s="213" t="s">
        <v>391</v>
      </c>
      <c r="G312" s="42"/>
      <c r="H312" s="42"/>
      <c r="I312" s="214"/>
      <c r="J312" s="42"/>
      <c r="K312" s="42"/>
      <c r="L312" s="46"/>
      <c r="M312" s="215"/>
      <c r="N312" s="21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136</v>
      </c>
      <c r="AU312" s="19" t="s">
        <v>134</v>
      </c>
    </row>
    <row r="313" s="16" customFormat="1">
      <c r="A313" s="16"/>
      <c r="B313" s="262"/>
      <c r="C313" s="263"/>
      <c r="D313" s="219" t="s">
        <v>138</v>
      </c>
      <c r="E313" s="264" t="s">
        <v>19</v>
      </c>
      <c r="F313" s="265" t="s">
        <v>381</v>
      </c>
      <c r="G313" s="263"/>
      <c r="H313" s="264" t="s">
        <v>19</v>
      </c>
      <c r="I313" s="266"/>
      <c r="J313" s="263"/>
      <c r="K313" s="263"/>
      <c r="L313" s="267"/>
      <c r="M313" s="268"/>
      <c r="N313" s="269"/>
      <c r="O313" s="269"/>
      <c r="P313" s="269"/>
      <c r="Q313" s="269"/>
      <c r="R313" s="269"/>
      <c r="S313" s="269"/>
      <c r="T313" s="270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71" t="s">
        <v>138</v>
      </c>
      <c r="AU313" s="271" t="s">
        <v>134</v>
      </c>
      <c r="AV313" s="16" t="s">
        <v>77</v>
      </c>
      <c r="AW313" s="16" t="s">
        <v>33</v>
      </c>
      <c r="AX313" s="16" t="s">
        <v>72</v>
      </c>
      <c r="AY313" s="271" t="s">
        <v>125</v>
      </c>
    </row>
    <row r="314" s="13" customFormat="1">
      <c r="A314" s="13"/>
      <c r="B314" s="217"/>
      <c r="C314" s="218"/>
      <c r="D314" s="219" t="s">
        <v>138</v>
      </c>
      <c r="E314" s="220" t="s">
        <v>19</v>
      </c>
      <c r="F314" s="221" t="s">
        <v>203</v>
      </c>
      <c r="G314" s="218"/>
      <c r="H314" s="222">
        <v>10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8" t="s">
        <v>138</v>
      </c>
      <c r="AU314" s="228" t="s">
        <v>134</v>
      </c>
      <c r="AV314" s="13" t="s">
        <v>134</v>
      </c>
      <c r="AW314" s="13" t="s">
        <v>33</v>
      </c>
      <c r="AX314" s="13" t="s">
        <v>72</v>
      </c>
      <c r="AY314" s="228" t="s">
        <v>125</v>
      </c>
    </row>
    <row r="315" s="15" customFormat="1">
      <c r="A315" s="15"/>
      <c r="B315" s="240"/>
      <c r="C315" s="241"/>
      <c r="D315" s="219" t="s">
        <v>138</v>
      </c>
      <c r="E315" s="242" t="s">
        <v>19</v>
      </c>
      <c r="F315" s="243" t="s">
        <v>148</v>
      </c>
      <c r="G315" s="241"/>
      <c r="H315" s="244">
        <v>10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0" t="s">
        <v>138</v>
      </c>
      <c r="AU315" s="250" t="s">
        <v>134</v>
      </c>
      <c r="AV315" s="15" t="s">
        <v>133</v>
      </c>
      <c r="AW315" s="15" t="s">
        <v>33</v>
      </c>
      <c r="AX315" s="15" t="s">
        <v>77</v>
      </c>
      <c r="AY315" s="250" t="s">
        <v>125</v>
      </c>
    </row>
    <row r="316" s="2" customFormat="1" ht="16.5" customHeight="1">
      <c r="A316" s="40"/>
      <c r="B316" s="41"/>
      <c r="C316" s="251" t="s">
        <v>392</v>
      </c>
      <c r="D316" s="251" t="s">
        <v>321</v>
      </c>
      <c r="E316" s="252" t="s">
        <v>393</v>
      </c>
      <c r="F316" s="253" t="s">
        <v>394</v>
      </c>
      <c r="G316" s="254" t="s">
        <v>184</v>
      </c>
      <c r="H316" s="255">
        <v>11</v>
      </c>
      <c r="I316" s="256"/>
      <c r="J316" s="257">
        <f>ROUND(I316*H316,2)</f>
        <v>0</v>
      </c>
      <c r="K316" s="253" t="s">
        <v>132</v>
      </c>
      <c r="L316" s="258"/>
      <c r="M316" s="259" t="s">
        <v>19</v>
      </c>
      <c r="N316" s="260" t="s">
        <v>44</v>
      </c>
      <c r="O316" s="86"/>
      <c r="P316" s="208">
        <f>O316*H316</f>
        <v>0</v>
      </c>
      <c r="Q316" s="208">
        <v>0.00038000000000000002</v>
      </c>
      <c r="R316" s="208">
        <f>Q316*H316</f>
        <v>0.0041800000000000006</v>
      </c>
      <c r="S316" s="208">
        <v>0</v>
      </c>
      <c r="T316" s="209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0" t="s">
        <v>324</v>
      </c>
      <c r="AT316" s="210" t="s">
        <v>321</v>
      </c>
      <c r="AU316" s="210" t="s">
        <v>134</v>
      </c>
      <c r="AY316" s="19" t="s">
        <v>125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9" t="s">
        <v>134</v>
      </c>
      <c r="BK316" s="211">
        <f>ROUND(I316*H316,2)</f>
        <v>0</v>
      </c>
      <c r="BL316" s="19" t="s">
        <v>234</v>
      </c>
      <c r="BM316" s="210" t="s">
        <v>395</v>
      </c>
    </row>
    <row r="317" s="16" customFormat="1">
      <c r="A317" s="16"/>
      <c r="B317" s="262"/>
      <c r="C317" s="263"/>
      <c r="D317" s="219" t="s">
        <v>138</v>
      </c>
      <c r="E317" s="264" t="s">
        <v>19</v>
      </c>
      <c r="F317" s="265" t="s">
        <v>381</v>
      </c>
      <c r="G317" s="263"/>
      <c r="H317" s="264" t="s">
        <v>19</v>
      </c>
      <c r="I317" s="266"/>
      <c r="J317" s="263"/>
      <c r="K317" s="263"/>
      <c r="L317" s="267"/>
      <c r="M317" s="268"/>
      <c r="N317" s="269"/>
      <c r="O317" s="269"/>
      <c r="P317" s="269"/>
      <c r="Q317" s="269"/>
      <c r="R317" s="269"/>
      <c r="S317" s="269"/>
      <c r="T317" s="270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1" t="s">
        <v>138</v>
      </c>
      <c r="AU317" s="271" t="s">
        <v>134</v>
      </c>
      <c r="AV317" s="16" t="s">
        <v>77</v>
      </c>
      <c r="AW317" s="16" t="s">
        <v>33</v>
      </c>
      <c r="AX317" s="16" t="s">
        <v>72</v>
      </c>
      <c r="AY317" s="271" t="s">
        <v>125</v>
      </c>
    </row>
    <row r="318" s="13" customFormat="1">
      <c r="A318" s="13"/>
      <c r="B318" s="217"/>
      <c r="C318" s="218"/>
      <c r="D318" s="219" t="s">
        <v>138</v>
      </c>
      <c r="E318" s="220" t="s">
        <v>19</v>
      </c>
      <c r="F318" s="221" t="s">
        <v>396</v>
      </c>
      <c r="G318" s="218"/>
      <c r="H318" s="222">
        <v>11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8" t="s">
        <v>138</v>
      </c>
      <c r="AU318" s="228" t="s">
        <v>134</v>
      </c>
      <c r="AV318" s="13" t="s">
        <v>134</v>
      </c>
      <c r="AW318" s="13" t="s">
        <v>33</v>
      </c>
      <c r="AX318" s="13" t="s">
        <v>72</v>
      </c>
      <c r="AY318" s="228" t="s">
        <v>125</v>
      </c>
    </row>
    <row r="319" s="15" customFormat="1">
      <c r="A319" s="15"/>
      <c r="B319" s="240"/>
      <c r="C319" s="241"/>
      <c r="D319" s="219" t="s">
        <v>138</v>
      </c>
      <c r="E319" s="242" t="s">
        <v>19</v>
      </c>
      <c r="F319" s="243" t="s">
        <v>148</v>
      </c>
      <c r="G319" s="241"/>
      <c r="H319" s="244">
        <v>11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0" t="s">
        <v>138</v>
      </c>
      <c r="AU319" s="250" t="s">
        <v>134</v>
      </c>
      <c r="AV319" s="15" t="s">
        <v>133</v>
      </c>
      <c r="AW319" s="15" t="s">
        <v>33</v>
      </c>
      <c r="AX319" s="15" t="s">
        <v>77</v>
      </c>
      <c r="AY319" s="250" t="s">
        <v>125</v>
      </c>
    </row>
    <row r="320" s="2" customFormat="1" ht="24.15" customHeight="1">
      <c r="A320" s="40"/>
      <c r="B320" s="41"/>
      <c r="C320" s="199" t="s">
        <v>397</v>
      </c>
      <c r="D320" s="199" t="s">
        <v>128</v>
      </c>
      <c r="E320" s="200" t="s">
        <v>398</v>
      </c>
      <c r="F320" s="201" t="s">
        <v>399</v>
      </c>
      <c r="G320" s="202" t="s">
        <v>184</v>
      </c>
      <c r="H320" s="203">
        <v>18</v>
      </c>
      <c r="I320" s="204"/>
      <c r="J320" s="205">
        <f>ROUND(I320*H320,2)</f>
        <v>0</v>
      </c>
      <c r="K320" s="201" t="s">
        <v>132</v>
      </c>
      <c r="L320" s="46"/>
      <c r="M320" s="206" t="s">
        <v>19</v>
      </c>
      <c r="N320" s="207" t="s">
        <v>44</v>
      </c>
      <c r="O320" s="86"/>
      <c r="P320" s="208">
        <f>O320*H320</f>
        <v>0</v>
      </c>
      <c r="Q320" s="208">
        <v>4.0000000000000003E-05</v>
      </c>
      <c r="R320" s="208">
        <f>Q320*H320</f>
        <v>0.00072000000000000005</v>
      </c>
      <c r="S320" s="208">
        <v>0</v>
      </c>
      <c r="T320" s="209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0" t="s">
        <v>234</v>
      </c>
      <c r="AT320" s="210" t="s">
        <v>128</v>
      </c>
      <c r="AU320" s="210" t="s">
        <v>134</v>
      </c>
      <c r="AY320" s="19" t="s">
        <v>125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9" t="s">
        <v>134</v>
      </c>
      <c r="BK320" s="211">
        <f>ROUND(I320*H320,2)</f>
        <v>0</v>
      </c>
      <c r="BL320" s="19" t="s">
        <v>234</v>
      </c>
      <c r="BM320" s="210" t="s">
        <v>400</v>
      </c>
    </row>
    <row r="321" s="2" customFormat="1">
      <c r="A321" s="40"/>
      <c r="B321" s="41"/>
      <c r="C321" s="42"/>
      <c r="D321" s="212" t="s">
        <v>136</v>
      </c>
      <c r="E321" s="42"/>
      <c r="F321" s="213" t="s">
        <v>401</v>
      </c>
      <c r="G321" s="42"/>
      <c r="H321" s="42"/>
      <c r="I321" s="214"/>
      <c r="J321" s="42"/>
      <c r="K321" s="42"/>
      <c r="L321" s="46"/>
      <c r="M321" s="215"/>
      <c r="N321" s="216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136</v>
      </c>
      <c r="AU321" s="19" t="s">
        <v>134</v>
      </c>
    </row>
    <row r="322" s="2" customFormat="1" ht="24.15" customHeight="1">
      <c r="A322" s="40"/>
      <c r="B322" s="41"/>
      <c r="C322" s="199" t="s">
        <v>402</v>
      </c>
      <c r="D322" s="199" t="s">
        <v>128</v>
      </c>
      <c r="E322" s="200" t="s">
        <v>403</v>
      </c>
      <c r="F322" s="201" t="s">
        <v>404</v>
      </c>
      <c r="G322" s="202" t="s">
        <v>184</v>
      </c>
      <c r="H322" s="203">
        <v>10</v>
      </c>
      <c r="I322" s="204"/>
      <c r="J322" s="205">
        <f>ROUND(I322*H322,2)</f>
        <v>0</v>
      </c>
      <c r="K322" s="201" t="s">
        <v>132</v>
      </c>
      <c r="L322" s="46"/>
      <c r="M322" s="206" t="s">
        <v>19</v>
      </c>
      <c r="N322" s="207" t="s">
        <v>44</v>
      </c>
      <c r="O322" s="86"/>
      <c r="P322" s="208">
        <f>O322*H322</f>
        <v>0</v>
      </c>
      <c r="Q322" s="208">
        <v>4.0000000000000003E-05</v>
      </c>
      <c r="R322" s="208">
        <f>Q322*H322</f>
        <v>0.00040000000000000002</v>
      </c>
      <c r="S322" s="208">
        <v>0</v>
      </c>
      <c r="T322" s="20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0" t="s">
        <v>234</v>
      </c>
      <c r="AT322" s="210" t="s">
        <v>128</v>
      </c>
      <c r="AU322" s="210" t="s">
        <v>134</v>
      </c>
      <c r="AY322" s="19" t="s">
        <v>125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9" t="s">
        <v>134</v>
      </c>
      <c r="BK322" s="211">
        <f>ROUND(I322*H322,2)</f>
        <v>0</v>
      </c>
      <c r="BL322" s="19" t="s">
        <v>234</v>
      </c>
      <c r="BM322" s="210" t="s">
        <v>405</v>
      </c>
    </row>
    <row r="323" s="2" customFormat="1">
      <c r="A323" s="40"/>
      <c r="B323" s="41"/>
      <c r="C323" s="42"/>
      <c r="D323" s="212" t="s">
        <v>136</v>
      </c>
      <c r="E323" s="42"/>
      <c r="F323" s="213" t="s">
        <v>406</v>
      </c>
      <c r="G323" s="42"/>
      <c r="H323" s="42"/>
      <c r="I323" s="214"/>
      <c r="J323" s="42"/>
      <c r="K323" s="42"/>
      <c r="L323" s="46"/>
      <c r="M323" s="215"/>
      <c r="N323" s="216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136</v>
      </c>
      <c r="AU323" s="19" t="s">
        <v>134</v>
      </c>
    </row>
    <row r="324" s="2" customFormat="1" ht="16.5" customHeight="1">
      <c r="A324" s="40"/>
      <c r="B324" s="41"/>
      <c r="C324" s="199" t="s">
        <v>407</v>
      </c>
      <c r="D324" s="199" t="s">
        <v>128</v>
      </c>
      <c r="E324" s="200" t="s">
        <v>408</v>
      </c>
      <c r="F324" s="201" t="s">
        <v>409</v>
      </c>
      <c r="G324" s="202" t="s">
        <v>347</v>
      </c>
      <c r="H324" s="203">
        <v>9</v>
      </c>
      <c r="I324" s="204"/>
      <c r="J324" s="205">
        <f>ROUND(I324*H324,2)</f>
        <v>0</v>
      </c>
      <c r="K324" s="201" t="s">
        <v>132</v>
      </c>
      <c r="L324" s="46"/>
      <c r="M324" s="206" t="s">
        <v>19</v>
      </c>
      <c r="N324" s="207" t="s">
        <v>44</v>
      </c>
      <c r="O324" s="86"/>
      <c r="P324" s="208">
        <f>O324*H324</f>
        <v>0</v>
      </c>
      <c r="Q324" s="208">
        <v>0</v>
      </c>
      <c r="R324" s="208">
        <f>Q324*H324</f>
        <v>0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234</v>
      </c>
      <c r="AT324" s="210" t="s">
        <v>128</v>
      </c>
      <c r="AU324" s="210" t="s">
        <v>134</v>
      </c>
      <c r="AY324" s="19" t="s">
        <v>125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134</v>
      </c>
      <c r="BK324" s="211">
        <f>ROUND(I324*H324,2)</f>
        <v>0</v>
      </c>
      <c r="BL324" s="19" t="s">
        <v>234</v>
      </c>
      <c r="BM324" s="210" t="s">
        <v>410</v>
      </c>
    </row>
    <row r="325" s="2" customFormat="1">
      <c r="A325" s="40"/>
      <c r="B325" s="41"/>
      <c r="C325" s="42"/>
      <c r="D325" s="212" t="s">
        <v>136</v>
      </c>
      <c r="E325" s="42"/>
      <c r="F325" s="213" t="s">
        <v>411</v>
      </c>
      <c r="G325" s="42"/>
      <c r="H325" s="42"/>
      <c r="I325" s="214"/>
      <c r="J325" s="42"/>
      <c r="K325" s="42"/>
      <c r="L325" s="46"/>
      <c r="M325" s="215"/>
      <c r="N325" s="21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136</v>
      </c>
      <c r="AU325" s="19" t="s">
        <v>134</v>
      </c>
    </row>
    <row r="326" s="13" customFormat="1">
      <c r="A326" s="13"/>
      <c r="B326" s="217"/>
      <c r="C326" s="218"/>
      <c r="D326" s="219" t="s">
        <v>138</v>
      </c>
      <c r="E326" s="220" t="s">
        <v>19</v>
      </c>
      <c r="F326" s="221" t="s">
        <v>191</v>
      </c>
      <c r="G326" s="218"/>
      <c r="H326" s="222">
        <v>9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8" t="s">
        <v>138</v>
      </c>
      <c r="AU326" s="228" t="s">
        <v>134</v>
      </c>
      <c r="AV326" s="13" t="s">
        <v>134</v>
      </c>
      <c r="AW326" s="13" t="s">
        <v>33</v>
      </c>
      <c r="AX326" s="13" t="s">
        <v>77</v>
      </c>
      <c r="AY326" s="228" t="s">
        <v>125</v>
      </c>
    </row>
    <row r="327" s="2" customFormat="1" ht="16.5" customHeight="1">
      <c r="A327" s="40"/>
      <c r="B327" s="41"/>
      <c r="C327" s="199" t="s">
        <v>412</v>
      </c>
      <c r="D327" s="199" t="s">
        <v>128</v>
      </c>
      <c r="E327" s="200" t="s">
        <v>413</v>
      </c>
      <c r="F327" s="201" t="s">
        <v>414</v>
      </c>
      <c r="G327" s="202" t="s">
        <v>347</v>
      </c>
      <c r="H327" s="203">
        <v>7</v>
      </c>
      <c r="I327" s="204"/>
      <c r="J327" s="205">
        <f>ROUND(I327*H327,2)</f>
        <v>0</v>
      </c>
      <c r="K327" s="201" t="s">
        <v>132</v>
      </c>
      <c r="L327" s="46"/>
      <c r="M327" s="206" t="s">
        <v>19</v>
      </c>
      <c r="N327" s="207" t="s">
        <v>44</v>
      </c>
      <c r="O327" s="86"/>
      <c r="P327" s="208">
        <f>O327*H327</f>
        <v>0</v>
      </c>
      <c r="Q327" s="208">
        <v>0.00012999999999999999</v>
      </c>
      <c r="R327" s="208">
        <f>Q327*H327</f>
        <v>0.00090999999999999989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234</v>
      </c>
      <c r="AT327" s="210" t="s">
        <v>128</v>
      </c>
      <c r="AU327" s="210" t="s">
        <v>134</v>
      </c>
      <c r="AY327" s="19" t="s">
        <v>125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134</v>
      </c>
      <c r="BK327" s="211">
        <f>ROUND(I327*H327,2)</f>
        <v>0</v>
      </c>
      <c r="BL327" s="19" t="s">
        <v>234</v>
      </c>
      <c r="BM327" s="210" t="s">
        <v>415</v>
      </c>
    </row>
    <row r="328" s="2" customFormat="1">
      <c r="A328" s="40"/>
      <c r="B328" s="41"/>
      <c r="C328" s="42"/>
      <c r="D328" s="212" t="s">
        <v>136</v>
      </c>
      <c r="E328" s="42"/>
      <c r="F328" s="213" t="s">
        <v>416</v>
      </c>
      <c r="G328" s="42"/>
      <c r="H328" s="42"/>
      <c r="I328" s="214"/>
      <c r="J328" s="42"/>
      <c r="K328" s="42"/>
      <c r="L328" s="46"/>
      <c r="M328" s="215"/>
      <c r="N328" s="216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136</v>
      </c>
      <c r="AU328" s="19" t="s">
        <v>134</v>
      </c>
    </row>
    <row r="329" s="13" customFormat="1">
      <c r="A329" s="13"/>
      <c r="B329" s="217"/>
      <c r="C329" s="218"/>
      <c r="D329" s="219" t="s">
        <v>138</v>
      </c>
      <c r="E329" s="220" t="s">
        <v>19</v>
      </c>
      <c r="F329" s="221" t="s">
        <v>181</v>
      </c>
      <c r="G329" s="218"/>
      <c r="H329" s="222">
        <v>7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8" t="s">
        <v>138</v>
      </c>
      <c r="AU329" s="228" t="s">
        <v>134</v>
      </c>
      <c r="AV329" s="13" t="s">
        <v>134</v>
      </c>
      <c r="AW329" s="13" t="s">
        <v>33</v>
      </c>
      <c r="AX329" s="13" t="s">
        <v>77</v>
      </c>
      <c r="AY329" s="228" t="s">
        <v>125</v>
      </c>
    </row>
    <row r="330" s="2" customFormat="1" ht="16.5" customHeight="1">
      <c r="A330" s="40"/>
      <c r="B330" s="41"/>
      <c r="C330" s="199" t="s">
        <v>417</v>
      </c>
      <c r="D330" s="199" t="s">
        <v>128</v>
      </c>
      <c r="E330" s="200" t="s">
        <v>418</v>
      </c>
      <c r="F330" s="201" t="s">
        <v>419</v>
      </c>
      <c r="G330" s="202" t="s">
        <v>420</v>
      </c>
      <c r="H330" s="203">
        <v>2</v>
      </c>
      <c r="I330" s="204"/>
      <c r="J330" s="205">
        <f>ROUND(I330*H330,2)</f>
        <v>0</v>
      </c>
      <c r="K330" s="201" t="s">
        <v>132</v>
      </c>
      <c r="L330" s="46"/>
      <c r="M330" s="206" t="s">
        <v>19</v>
      </c>
      <c r="N330" s="207" t="s">
        <v>44</v>
      </c>
      <c r="O330" s="86"/>
      <c r="P330" s="208">
        <f>O330*H330</f>
        <v>0</v>
      </c>
      <c r="Q330" s="208">
        <v>0.00025000000000000001</v>
      </c>
      <c r="R330" s="208">
        <f>Q330*H330</f>
        <v>0.00050000000000000001</v>
      </c>
      <c r="S330" s="208">
        <v>0</v>
      </c>
      <c r="T330" s="209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0" t="s">
        <v>234</v>
      </c>
      <c r="AT330" s="210" t="s">
        <v>128</v>
      </c>
      <c r="AU330" s="210" t="s">
        <v>134</v>
      </c>
      <c r="AY330" s="19" t="s">
        <v>125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9" t="s">
        <v>134</v>
      </c>
      <c r="BK330" s="211">
        <f>ROUND(I330*H330,2)</f>
        <v>0</v>
      </c>
      <c r="BL330" s="19" t="s">
        <v>234</v>
      </c>
      <c r="BM330" s="210" t="s">
        <v>421</v>
      </c>
    </row>
    <row r="331" s="2" customFormat="1">
      <c r="A331" s="40"/>
      <c r="B331" s="41"/>
      <c r="C331" s="42"/>
      <c r="D331" s="212" t="s">
        <v>136</v>
      </c>
      <c r="E331" s="42"/>
      <c r="F331" s="213" t="s">
        <v>422</v>
      </c>
      <c r="G331" s="42"/>
      <c r="H331" s="42"/>
      <c r="I331" s="214"/>
      <c r="J331" s="42"/>
      <c r="K331" s="42"/>
      <c r="L331" s="46"/>
      <c r="M331" s="215"/>
      <c r="N331" s="216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136</v>
      </c>
      <c r="AU331" s="19" t="s">
        <v>134</v>
      </c>
    </row>
    <row r="332" s="13" customFormat="1">
      <c r="A332" s="13"/>
      <c r="B332" s="217"/>
      <c r="C332" s="218"/>
      <c r="D332" s="219" t="s">
        <v>138</v>
      </c>
      <c r="E332" s="220" t="s">
        <v>19</v>
      </c>
      <c r="F332" s="221" t="s">
        <v>134</v>
      </c>
      <c r="G332" s="218"/>
      <c r="H332" s="222">
        <v>2</v>
      </c>
      <c r="I332" s="223"/>
      <c r="J332" s="218"/>
      <c r="K332" s="218"/>
      <c r="L332" s="224"/>
      <c r="M332" s="225"/>
      <c r="N332" s="226"/>
      <c r="O332" s="226"/>
      <c r="P332" s="226"/>
      <c r="Q332" s="226"/>
      <c r="R332" s="226"/>
      <c r="S332" s="226"/>
      <c r="T332" s="22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8" t="s">
        <v>138</v>
      </c>
      <c r="AU332" s="228" t="s">
        <v>134</v>
      </c>
      <c r="AV332" s="13" t="s">
        <v>134</v>
      </c>
      <c r="AW332" s="13" t="s">
        <v>33</v>
      </c>
      <c r="AX332" s="13" t="s">
        <v>77</v>
      </c>
      <c r="AY332" s="228" t="s">
        <v>125</v>
      </c>
    </row>
    <row r="333" s="2" customFormat="1" ht="16.5" customHeight="1">
      <c r="A333" s="40"/>
      <c r="B333" s="41"/>
      <c r="C333" s="199" t="s">
        <v>423</v>
      </c>
      <c r="D333" s="199" t="s">
        <v>128</v>
      </c>
      <c r="E333" s="200" t="s">
        <v>424</v>
      </c>
      <c r="F333" s="201" t="s">
        <v>425</v>
      </c>
      <c r="G333" s="202" t="s">
        <v>347</v>
      </c>
      <c r="H333" s="203">
        <v>2</v>
      </c>
      <c r="I333" s="204"/>
      <c r="J333" s="205">
        <f>ROUND(I333*H333,2)</f>
        <v>0</v>
      </c>
      <c r="K333" s="201" t="s">
        <v>132</v>
      </c>
      <c r="L333" s="46"/>
      <c r="M333" s="206" t="s">
        <v>19</v>
      </c>
      <c r="N333" s="207" t="s">
        <v>44</v>
      </c>
      <c r="O333" s="86"/>
      <c r="P333" s="208">
        <f>O333*H333</f>
        <v>0</v>
      </c>
      <c r="Q333" s="208">
        <v>0.00097000000000000005</v>
      </c>
      <c r="R333" s="208">
        <f>Q333*H333</f>
        <v>0.0019400000000000001</v>
      </c>
      <c r="S333" s="208">
        <v>0</v>
      </c>
      <c r="T333" s="20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0" t="s">
        <v>234</v>
      </c>
      <c r="AT333" s="210" t="s">
        <v>128</v>
      </c>
      <c r="AU333" s="210" t="s">
        <v>134</v>
      </c>
      <c r="AY333" s="19" t="s">
        <v>125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9" t="s">
        <v>134</v>
      </c>
      <c r="BK333" s="211">
        <f>ROUND(I333*H333,2)</f>
        <v>0</v>
      </c>
      <c r="BL333" s="19" t="s">
        <v>234</v>
      </c>
      <c r="BM333" s="210" t="s">
        <v>426</v>
      </c>
    </row>
    <row r="334" s="2" customFormat="1">
      <c r="A334" s="40"/>
      <c r="B334" s="41"/>
      <c r="C334" s="42"/>
      <c r="D334" s="212" t="s">
        <v>136</v>
      </c>
      <c r="E334" s="42"/>
      <c r="F334" s="213" t="s">
        <v>427</v>
      </c>
      <c r="G334" s="42"/>
      <c r="H334" s="42"/>
      <c r="I334" s="214"/>
      <c r="J334" s="42"/>
      <c r="K334" s="42"/>
      <c r="L334" s="46"/>
      <c r="M334" s="215"/>
      <c r="N334" s="216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136</v>
      </c>
      <c r="AU334" s="19" t="s">
        <v>134</v>
      </c>
    </row>
    <row r="335" s="2" customFormat="1" ht="21.75" customHeight="1">
      <c r="A335" s="40"/>
      <c r="B335" s="41"/>
      <c r="C335" s="199" t="s">
        <v>428</v>
      </c>
      <c r="D335" s="199" t="s">
        <v>128</v>
      </c>
      <c r="E335" s="200" t="s">
        <v>429</v>
      </c>
      <c r="F335" s="201" t="s">
        <v>430</v>
      </c>
      <c r="G335" s="202" t="s">
        <v>184</v>
      </c>
      <c r="H335" s="203">
        <v>28</v>
      </c>
      <c r="I335" s="204"/>
      <c r="J335" s="205">
        <f>ROUND(I335*H335,2)</f>
        <v>0</v>
      </c>
      <c r="K335" s="201" t="s">
        <v>132</v>
      </c>
      <c r="L335" s="46"/>
      <c r="M335" s="206" t="s">
        <v>19</v>
      </c>
      <c r="N335" s="207" t="s">
        <v>44</v>
      </c>
      <c r="O335" s="86"/>
      <c r="P335" s="208">
        <f>O335*H335</f>
        <v>0</v>
      </c>
      <c r="Q335" s="208">
        <v>1.0000000000000001E-05</v>
      </c>
      <c r="R335" s="208">
        <f>Q335*H335</f>
        <v>0.00028000000000000003</v>
      </c>
      <c r="S335" s="208">
        <v>0</v>
      </c>
      <c r="T335" s="20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0" t="s">
        <v>234</v>
      </c>
      <c r="AT335" s="210" t="s">
        <v>128</v>
      </c>
      <c r="AU335" s="210" t="s">
        <v>134</v>
      </c>
      <c r="AY335" s="19" t="s">
        <v>125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9" t="s">
        <v>134</v>
      </c>
      <c r="BK335" s="211">
        <f>ROUND(I335*H335,2)</f>
        <v>0</v>
      </c>
      <c r="BL335" s="19" t="s">
        <v>234</v>
      </c>
      <c r="BM335" s="210" t="s">
        <v>431</v>
      </c>
    </row>
    <row r="336" s="2" customFormat="1">
      <c r="A336" s="40"/>
      <c r="B336" s="41"/>
      <c r="C336" s="42"/>
      <c r="D336" s="212" t="s">
        <v>136</v>
      </c>
      <c r="E336" s="42"/>
      <c r="F336" s="213" t="s">
        <v>432</v>
      </c>
      <c r="G336" s="42"/>
      <c r="H336" s="42"/>
      <c r="I336" s="214"/>
      <c r="J336" s="42"/>
      <c r="K336" s="42"/>
      <c r="L336" s="46"/>
      <c r="M336" s="215"/>
      <c r="N336" s="21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136</v>
      </c>
      <c r="AU336" s="19" t="s">
        <v>134</v>
      </c>
    </row>
    <row r="337" s="13" customFormat="1">
      <c r="A337" s="13"/>
      <c r="B337" s="217"/>
      <c r="C337" s="218"/>
      <c r="D337" s="219" t="s">
        <v>138</v>
      </c>
      <c r="E337" s="220" t="s">
        <v>19</v>
      </c>
      <c r="F337" s="221" t="s">
        <v>433</v>
      </c>
      <c r="G337" s="218"/>
      <c r="H337" s="222">
        <v>28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8" t="s">
        <v>138</v>
      </c>
      <c r="AU337" s="228" t="s">
        <v>134</v>
      </c>
      <c r="AV337" s="13" t="s">
        <v>134</v>
      </c>
      <c r="AW337" s="13" t="s">
        <v>33</v>
      </c>
      <c r="AX337" s="13" t="s">
        <v>72</v>
      </c>
      <c r="AY337" s="228" t="s">
        <v>125</v>
      </c>
    </row>
    <row r="338" s="15" customFormat="1">
      <c r="A338" s="15"/>
      <c r="B338" s="240"/>
      <c r="C338" s="241"/>
      <c r="D338" s="219" t="s">
        <v>138</v>
      </c>
      <c r="E338" s="242" t="s">
        <v>19</v>
      </c>
      <c r="F338" s="243" t="s">
        <v>148</v>
      </c>
      <c r="G338" s="241"/>
      <c r="H338" s="244">
        <v>28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0" t="s">
        <v>138</v>
      </c>
      <c r="AU338" s="250" t="s">
        <v>134</v>
      </c>
      <c r="AV338" s="15" t="s">
        <v>133</v>
      </c>
      <c r="AW338" s="15" t="s">
        <v>33</v>
      </c>
      <c r="AX338" s="15" t="s">
        <v>77</v>
      </c>
      <c r="AY338" s="250" t="s">
        <v>125</v>
      </c>
    </row>
    <row r="339" s="2" customFormat="1" ht="24.15" customHeight="1">
      <c r="A339" s="40"/>
      <c r="B339" s="41"/>
      <c r="C339" s="199" t="s">
        <v>434</v>
      </c>
      <c r="D339" s="199" t="s">
        <v>128</v>
      </c>
      <c r="E339" s="200" t="s">
        <v>435</v>
      </c>
      <c r="F339" s="201" t="s">
        <v>436</v>
      </c>
      <c r="G339" s="202" t="s">
        <v>330</v>
      </c>
      <c r="H339" s="261"/>
      <c r="I339" s="204"/>
      <c r="J339" s="205">
        <f>ROUND(I339*H339,2)</f>
        <v>0</v>
      </c>
      <c r="K339" s="201" t="s">
        <v>132</v>
      </c>
      <c r="L339" s="46"/>
      <c r="M339" s="206" t="s">
        <v>19</v>
      </c>
      <c r="N339" s="207" t="s">
        <v>44</v>
      </c>
      <c r="O339" s="86"/>
      <c r="P339" s="208">
        <f>O339*H339</f>
        <v>0</v>
      </c>
      <c r="Q339" s="208">
        <v>0</v>
      </c>
      <c r="R339" s="208">
        <f>Q339*H339</f>
        <v>0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234</v>
      </c>
      <c r="AT339" s="210" t="s">
        <v>128</v>
      </c>
      <c r="AU339" s="210" t="s">
        <v>134</v>
      </c>
      <c r="AY339" s="19" t="s">
        <v>125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134</v>
      </c>
      <c r="BK339" s="211">
        <f>ROUND(I339*H339,2)</f>
        <v>0</v>
      </c>
      <c r="BL339" s="19" t="s">
        <v>234</v>
      </c>
      <c r="BM339" s="210" t="s">
        <v>437</v>
      </c>
    </row>
    <row r="340" s="2" customFormat="1">
      <c r="A340" s="40"/>
      <c r="B340" s="41"/>
      <c r="C340" s="42"/>
      <c r="D340" s="212" t="s">
        <v>136</v>
      </c>
      <c r="E340" s="42"/>
      <c r="F340" s="213" t="s">
        <v>438</v>
      </c>
      <c r="G340" s="42"/>
      <c r="H340" s="42"/>
      <c r="I340" s="214"/>
      <c r="J340" s="42"/>
      <c r="K340" s="42"/>
      <c r="L340" s="46"/>
      <c r="M340" s="215"/>
      <c r="N340" s="216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136</v>
      </c>
      <c r="AU340" s="19" t="s">
        <v>134</v>
      </c>
    </row>
    <row r="341" s="12" customFormat="1" ht="22.8" customHeight="1">
      <c r="A341" s="12"/>
      <c r="B341" s="183"/>
      <c r="C341" s="184"/>
      <c r="D341" s="185" t="s">
        <v>71</v>
      </c>
      <c r="E341" s="197" t="s">
        <v>439</v>
      </c>
      <c r="F341" s="197" t="s">
        <v>440</v>
      </c>
      <c r="G341" s="184"/>
      <c r="H341" s="184"/>
      <c r="I341" s="187"/>
      <c r="J341" s="198">
        <f>BK341</f>
        <v>0</v>
      </c>
      <c r="K341" s="184"/>
      <c r="L341" s="189"/>
      <c r="M341" s="190"/>
      <c r="N341" s="191"/>
      <c r="O341" s="191"/>
      <c r="P341" s="192">
        <f>SUM(P342:P390)</f>
        <v>0</v>
      </c>
      <c r="Q341" s="191"/>
      <c r="R341" s="192">
        <f>SUM(R342:R390)</f>
        <v>0.18902999999999998</v>
      </c>
      <c r="S341" s="191"/>
      <c r="T341" s="193">
        <f>SUM(T342:T390)</f>
        <v>0.12920999999999999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4" t="s">
        <v>134</v>
      </c>
      <c r="AT341" s="195" t="s">
        <v>71</v>
      </c>
      <c r="AU341" s="195" t="s">
        <v>77</v>
      </c>
      <c r="AY341" s="194" t="s">
        <v>125</v>
      </c>
      <c r="BK341" s="196">
        <f>SUM(BK342:BK390)</f>
        <v>0</v>
      </c>
    </row>
    <row r="342" s="2" customFormat="1" ht="16.5" customHeight="1">
      <c r="A342" s="40"/>
      <c r="B342" s="41"/>
      <c r="C342" s="199" t="s">
        <v>441</v>
      </c>
      <c r="D342" s="199" t="s">
        <v>128</v>
      </c>
      <c r="E342" s="200" t="s">
        <v>442</v>
      </c>
      <c r="F342" s="201" t="s">
        <v>443</v>
      </c>
      <c r="G342" s="202" t="s">
        <v>444</v>
      </c>
      <c r="H342" s="203">
        <v>1</v>
      </c>
      <c r="I342" s="204"/>
      <c r="J342" s="205">
        <f>ROUND(I342*H342,2)</f>
        <v>0</v>
      </c>
      <c r="K342" s="201" t="s">
        <v>132</v>
      </c>
      <c r="L342" s="46"/>
      <c r="M342" s="206" t="s">
        <v>19</v>
      </c>
      <c r="N342" s="207" t="s">
        <v>44</v>
      </c>
      <c r="O342" s="86"/>
      <c r="P342" s="208">
        <f>O342*H342</f>
        <v>0</v>
      </c>
      <c r="Q342" s="208">
        <v>0</v>
      </c>
      <c r="R342" s="208">
        <f>Q342*H342</f>
        <v>0</v>
      </c>
      <c r="S342" s="208">
        <v>0.01933</v>
      </c>
      <c r="T342" s="209">
        <f>S342*H342</f>
        <v>0.01933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0" t="s">
        <v>234</v>
      </c>
      <c r="AT342" s="210" t="s">
        <v>128</v>
      </c>
      <c r="AU342" s="210" t="s">
        <v>134</v>
      </c>
      <c r="AY342" s="19" t="s">
        <v>125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9" t="s">
        <v>134</v>
      </c>
      <c r="BK342" s="211">
        <f>ROUND(I342*H342,2)</f>
        <v>0</v>
      </c>
      <c r="BL342" s="19" t="s">
        <v>234</v>
      </c>
      <c r="BM342" s="210" t="s">
        <v>445</v>
      </c>
    </row>
    <row r="343" s="2" customFormat="1">
      <c r="A343" s="40"/>
      <c r="B343" s="41"/>
      <c r="C343" s="42"/>
      <c r="D343" s="212" t="s">
        <v>136</v>
      </c>
      <c r="E343" s="42"/>
      <c r="F343" s="213" t="s">
        <v>446</v>
      </c>
      <c r="G343" s="42"/>
      <c r="H343" s="42"/>
      <c r="I343" s="214"/>
      <c r="J343" s="42"/>
      <c r="K343" s="42"/>
      <c r="L343" s="46"/>
      <c r="M343" s="215"/>
      <c r="N343" s="216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136</v>
      </c>
      <c r="AU343" s="19" t="s">
        <v>134</v>
      </c>
    </row>
    <row r="344" s="2" customFormat="1" ht="16.5" customHeight="1">
      <c r="A344" s="40"/>
      <c r="B344" s="41"/>
      <c r="C344" s="199" t="s">
        <v>447</v>
      </c>
      <c r="D344" s="199" t="s">
        <v>128</v>
      </c>
      <c r="E344" s="200" t="s">
        <v>448</v>
      </c>
      <c r="F344" s="201" t="s">
        <v>449</v>
      </c>
      <c r="G344" s="202" t="s">
        <v>347</v>
      </c>
      <c r="H344" s="203">
        <v>1</v>
      </c>
      <c r="I344" s="204"/>
      <c r="J344" s="205">
        <f>ROUND(I344*H344,2)</f>
        <v>0</v>
      </c>
      <c r="K344" s="201" t="s">
        <v>132</v>
      </c>
      <c r="L344" s="46"/>
      <c r="M344" s="206" t="s">
        <v>19</v>
      </c>
      <c r="N344" s="207" t="s">
        <v>44</v>
      </c>
      <c r="O344" s="86"/>
      <c r="P344" s="208">
        <f>O344*H344</f>
        <v>0</v>
      </c>
      <c r="Q344" s="208">
        <v>0.00055000000000000003</v>
      </c>
      <c r="R344" s="208">
        <f>Q344*H344</f>
        <v>0.00055000000000000003</v>
      </c>
      <c r="S344" s="208">
        <v>0</v>
      </c>
      <c r="T344" s="20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0" t="s">
        <v>234</v>
      </c>
      <c r="AT344" s="210" t="s">
        <v>128</v>
      </c>
      <c r="AU344" s="210" t="s">
        <v>134</v>
      </c>
      <c r="AY344" s="19" t="s">
        <v>125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9" t="s">
        <v>134</v>
      </c>
      <c r="BK344" s="211">
        <f>ROUND(I344*H344,2)</f>
        <v>0</v>
      </c>
      <c r="BL344" s="19" t="s">
        <v>234</v>
      </c>
      <c r="BM344" s="210" t="s">
        <v>450</v>
      </c>
    </row>
    <row r="345" s="2" customFormat="1">
      <c r="A345" s="40"/>
      <c r="B345" s="41"/>
      <c r="C345" s="42"/>
      <c r="D345" s="212" t="s">
        <v>136</v>
      </c>
      <c r="E345" s="42"/>
      <c r="F345" s="213" t="s">
        <v>451</v>
      </c>
      <c r="G345" s="42"/>
      <c r="H345" s="42"/>
      <c r="I345" s="214"/>
      <c r="J345" s="42"/>
      <c r="K345" s="42"/>
      <c r="L345" s="46"/>
      <c r="M345" s="215"/>
      <c r="N345" s="216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136</v>
      </c>
      <c r="AU345" s="19" t="s">
        <v>134</v>
      </c>
    </row>
    <row r="346" s="2" customFormat="1" ht="16.5" customHeight="1">
      <c r="A346" s="40"/>
      <c r="B346" s="41"/>
      <c r="C346" s="251" t="s">
        <v>452</v>
      </c>
      <c r="D346" s="251" t="s">
        <v>321</v>
      </c>
      <c r="E346" s="252" t="s">
        <v>453</v>
      </c>
      <c r="F346" s="253" t="s">
        <v>454</v>
      </c>
      <c r="G346" s="254" t="s">
        <v>347</v>
      </c>
      <c r="H346" s="255">
        <v>1</v>
      </c>
      <c r="I346" s="256"/>
      <c r="J346" s="257">
        <f>ROUND(I346*H346,2)</f>
        <v>0</v>
      </c>
      <c r="K346" s="253" t="s">
        <v>132</v>
      </c>
      <c r="L346" s="258"/>
      <c r="M346" s="259" t="s">
        <v>19</v>
      </c>
      <c r="N346" s="260" t="s">
        <v>44</v>
      </c>
      <c r="O346" s="86"/>
      <c r="P346" s="208">
        <f>O346*H346</f>
        <v>0</v>
      </c>
      <c r="Q346" s="208">
        <v>0.025999999999999999</v>
      </c>
      <c r="R346" s="208">
        <f>Q346*H346</f>
        <v>0.025999999999999999</v>
      </c>
      <c r="S346" s="208">
        <v>0</v>
      </c>
      <c r="T346" s="209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0" t="s">
        <v>324</v>
      </c>
      <c r="AT346" s="210" t="s">
        <v>321</v>
      </c>
      <c r="AU346" s="210" t="s">
        <v>134</v>
      </c>
      <c r="AY346" s="19" t="s">
        <v>125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9" t="s">
        <v>134</v>
      </c>
      <c r="BK346" s="211">
        <f>ROUND(I346*H346,2)</f>
        <v>0</v>
      </c>
      <c r="BL346" s="19" t="s">
        <v>234</v>
      </c>
      <c r="BM346" s="210" t="s">
        <v>455</v>
      </c>
    </row>
    <row r="347" s="2" customFormat="1" ht="16.5" customHeight="1">
      <c r="A347" s="40"/>
      <c r="B347" s="41"/>
      <c r="C347" s="251" t="s">
        <v>456</v>
      </c>
      <c r="D347" s="251" t="s">
        <v>321</v>
      </c>
      <c r="E347" s="252" t="s">
        <v>457</v>
      </c>
      <c r="F347" s="253" t="s">
        <v>458</v>
      </c>
      <c r="G347" s="254" t="s">
        <v>347</v>
      </c>
      <c r="H347" s="255">
        <v>1</v>
      </c>
      <c r="I347" s="256"/>
      <c r="J347" s="257">
        <f>ROUND(I347*H347,2)</f>
        <v>0</v>
      </c>
      <c r="K347" s="253" t="s">
        <v>132</v>
      </c>
      <c r="L347" s="258"/>
      <c r="M347" s="259" t="s">
        <v>19</v>
      </c>
      <c r="N347" s="260" t="s">
        <v>44</v>
      </c>
      <c r="O347" s="86"/>
      <c r="P347" s="208">
        <f>O347*H347</f>
        <v>0</v>
      </c>
      <c r="Q347" s="208">
        <v>0.00125</v>
      </c>
      <c r="R347" s="208">
        <f>Q347*H347</f>
        <v>0.00125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324</v>
      </c>
      <c r="AT347" s="210" t="s">
        <v>321</v>
      </c>
      <c r="AU347" s="210" t="s">
        <v>134</v>
      </c>
      <c r="AY347" s="19" t="s">
        <v>125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134</v>
      </c>
      <c r="BK347" s="211">
        <f>ROUND(I347*H347,2)</f>
        <v>0</v>
      </c>
      <c r="BL347" s="19" t="s">
        <v>234</v>
      </c>
      <c r="BM347" s="210" t="s">
        <v>459</v>
      </c>
    </row>
    <row r="348" s="2" customFormat="1" ht="16.5" customHeight="1">
      <c r="A348" s="40"/>
      <c r="B348" s="41"/>
      <c r="C348" s="199" t="s">
        <v>460</v>
      </c>
      <c r="D348" s="199" t="s">
        <v>128</v>
      </c>
      <c r="E348" s="200" t="s">
        <v>461</v>
      </c>
      <c r="F348" s="201" t="s">
        <v>462</v>
      </c>
      <c r="G348" s="202" t="s">
        <v>444</v>
      </c>
      <c r="H348" s="203">
        <v>1</v>
      </c>
      <c r="I348" s="204"/>
      <c r="J348" s="205">
        <f>ROUND(I348*H348,2)</f>
        <v>0</v>
      </c>
      <c r="K348" s="201" t="s">
        <v>132</v>
      </c>
      <c r="L348" s="46"/>
      <c r="M348" s="206" t="s">
        <v>19</v>
      </c>
      <c r="N348" s="207" t="s">
        <v>44</v>
      </c>
      <c r="O348" s="86"/>
      <c r="P348" s="208">
        <f>O348*H348</f>
        <v>0</v>
      </c>
      <c r="Q348" s="208">
        <v>0</v>
      </c>
      <c r="R348" s="208">
        <f>Q348*H348</f>
        <v>0</v>
      </c>
      <c r="S348" s="208">
        <v>0.019460000000000002</v>
      </c>
      <c r="T348" s="209">
        <f>S348*H348</f>
        <v>0.019460000000000002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234</v>
      </c>
      <c r="AT348" s="210" t="s">
        <v>128</v>
      </c>
      <c r="AU348" s="210" t="s">
        <v>134</v>
      </c>
      <c r="AY348" s="19" t="s">
        <v>125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134</v>
      </c>
      <c r="BK348" s="211">
        <f>ROUND(I348*H348,2)</f>
        <v>0</v>
      </c>
      <c r="BL348" s="19" t="s">
        <v>234</v>
      </c>
      <c r="BM348" s="210" t="s">
        <v>463</v>
      </c>
    </row>
    <row r="349" s="2" customFormat="1">
      <c r="A349" s="40"/>
      <c r="B349" s="41"/>
      <c r="C349" s="42"/>
      <c r="D349" s="212" t="s">
        <v>136</v>
      </c>
      <c r="E349" s="42"/>
      <c r="F349" s="213" t="s">
        <v>464</v>
      </c>
      <c r="G349" s="42"/>
      <c r="H349" s="42"/>
      <c r="I349" s="214"/>
      <c r="J349" s="42"/>
      <c r="K349" s="42"/>
      <c r="L349" s="46"/>
      <c r="M349" s="215"/>
      <c r="N349" s="216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136</v>
      </c>
      <c r="AU349" s="19" t="s">
        <v>134</v>
      </c>
    </row>
    <row r="350" s="2" customFormat="1" ht="24.15" customHeight="1">
      <c r="A350" s="40"/>
      <c r="B350" s="41"/>
      <c r="C350" s="199" t="s">
        <v>465</v>
      </c>
      <c r="D350" s="199" t="s">
        <v>128</v>
      </c>
      <c r="E350" s="200" t="s">
        <v>466</v>
      </c>
      <c r="F350" s="201" t="s">
        <v>467</v>
      </c>
      <c r="G350" s="202" t="s">
        <v>444</v>
      </c>
      <c r="H350" s="203">
        <v>1</v>
      </c>
      <c r="I350" s="204"/>
      <c r="J350" s="205">
        <f>ROUND(I350*H350,2)</f>
        <v>0</v>
      </c>
      <c r="K350" s="201" t="s">
        <v>132</v>
      </c>
      <c r="L350" s="46"/>
      <c r="M350" s="206" t="s">
        <v>19</v>
      </c>
      <c r="N350" s="207" t="s">
        <v>44</v>
      </c>
      <c r="O350" s="86"/>
      <c r="P350" s="208">
        <f>O350*H350</f>
        <v>0</v>
      </c>
      <c r="Q350" s="208">
        <v>0.01197</v>
      </c>
      <c r="R350" s="208">
        <f>Q350*H350</f>
        <v>0.01197</v>
      </c>
      <c r="S350" s="208">
        <v>0</v>
      </c>
      <c r="T350" s="209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0" t="s">
        <v>234</v>
      </c>
      <c r="AT350" s="210" t="s">
        <v>128</v>
      </c>
      <c r="AU350" s="210" t="s">
        <v>134</v>
      </c>
      <c r="AY350" s="19" t="s">
        <v>125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9" t="s">
        <v>134</v>
      </c>
      <c r="BK350" s="211">
        <f>ROUND(I350*H350,2)</f>
        <v>0</v>
      </c>
      <c r="BL350" s="19" t="s">
        <v>234</v>
      </c>
      <c r="BM350" s="210" t="s">
        <v>468</v>
      </c>
    </row>
    <row r="351" s="2" customFormat="1">
      <c r="A351" s="40"/>
      <c r="B351" s="41"/>
      <c r="C351" s="42"/>
      <c r="D351" s="212" t="s">
        <v>136</v>
      </c>
      <c r="E351" s="42"/>
      <c r="F351" s="213" t="s">
        <v>469</v>
      </c>
      <c r="G351" s="42"/>
      <c r="H351" s="42"/>
      <c r="I351" s="214"/>
      <c r="J351" s="42"/>
      <c r="K351" s="42"/>
      <c r="L351" s="46"/>
      <c r="M351" s="215"/>
      <c r="N351" s="21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136</v>
      </c>
      <c r="AU351" s="19" t="s">
        <v>134</v>
      </c>
    </row>
    <row r="352" s="2" customFormat="1" ht="16.5" customHeight="1">
      <c r="A352" s="40"/>
      <c r="B352" s="41"/>
      <c r="C352" s="199" t="s">
        <v>470</v>
      </c>
      <c r="D352" s="199" t="s">
        <v>128</v>
      </c>
      <c r="E352" s="200" t="s">
        <v>471</v>
      </c>
      <c r="F352" s="201" t="s">
        <v>472</v>
      </c>
      <c r="G352" s="202" t="s">
        <v>444</v>
      </c>
      <c r="H352" s="203">
        <v>1</v>
      </c>
      <c r="I352" s="204"/>
      <c r="J352" s="205">
        <f>ROUND(I352*H352,2)</f>
        <v>0</v>
      </c>
      <c r="K352" s="201" t="s">
        <v>473</v>
      </c>
      <c r="L352" s="46"/>
      <c r="M352" s="206" t="s">
        <v>19</v>
      </c>
      <c r="N352" s="207" t="s">
        <v>44</v>
      </c>
      <c r="O352" s="86"/>
      <c r="P352" s="208">
        <f>O352*H352</f>
        <v>0</v>
      </c>
      <c r="Q352" s="208">
        <v>0</v>
      </c>
      <c r="R352" s="208">
        <f>Q352*H352</f>
        <v>0</v>
      </c>
      <c r="S352" s="208">
        <v>0.087999999999999995</v>
      </c>
      <c r="T352" s="209">
        <f>S352*H352</f>
        <v>0.087999999999999995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0" t="s">
        <v>234</v>
      </c>
      <c r="AT352" s="210" t="s">
        <v>128</v>
      </c>
      <c r="AU352" s="210" t="s">
        <v>134</v>
      </c>
      <c r="AY352" s="19" t="s">
        <v>125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9" t="s">
        <v>134</v>
      </c>
      <c r="BK352" s="211">
        <f>ROUND(I352*H352,2)</f>
        <v>0</v>
      </c>
      <c r="BL352" s="19" t="s">
        <v>234</v>
      </c>
      <c r="BM352" s="210" t="s">
        <v>474</v>
      </c>
    </row>
    <row r="353" s="2" customFormat="1">
      <c r="A353" s="40"/>
      <c r="B353" s="41"/>
      <c r="C353" s="42"/>
      <c r="D353" s="212" t="s">
        <v>136</v>
      </c>
      <c r="E353" s="42"/>
      <c r="F353" s="213" t="s">
        <v>475</v>
      </c>
      <c r="G353" s="42"/>
      <c r="H353" s="42"/>
      <c r="I353" s="214"/>
      <c r="J353" s="42"/>
      <c r="K353" s="42"/>
      <c r="L353" s="46"/>
      <c r="M353" s="215"/>
      <c r="N353" s="216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136</v>
      </c>
      <c r="AU353" s="19" t="s">
        <v>134</v>
      </c>
    </row>
    <row r="354" s="2" customFormat="1" ht="16.5" customHeight="1">
      <c r="A354" s="40"/>
      <c r="B354" s="41"/>
      <c r="C354" s="199" t="s">
        <v>476</v>
      </c>
      <c r="D354" s="199" t="s">
        <v>128</v>
      </c>
      <c r="E354" s="200" t="s">
        <v>477</v>
      </c>
      <c r="F354" s="201" t="s">
        <v>478</v>
      </c>
      <c r="G354" s="202" t="s">
        <v>444</v>
      </c>
      <c r="H354" s="203">
        <v>1</v>
      </c>
      <c r="I354" s="204"/>
      <c r="J354" s="205">
        <f>ROUND(I354*H354,2)</f>
        <v>0</v>
      </c>
      <c r="K354" s="201" t="s">
        <v>132</v>
      </c>
      <c r="L354" s="46"/>
      <c r="M354" s="206" t="s">
        <v>19</v>
      </c>
      <c r="N354" s="207" t="s">
        <v>44</v>
      </c>
      <c r="O354" s="86"/>
      <c r="P354" s="208">
        <f>O354*H354</f>
        <v>0</v>
      </c>
      <c r="Q354" s="208">
        <v>0.050000000000000003</v>
      </c>
      <c r="R354" s="208">
        <f>Q354*H354</f>
        <v>0.050000000000000003</v>
      </c>
      <c r="S354" s="208">
        <v>0</v>
      </c>
      <c r="T354" s="209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0" t="s">
        <v>234</v>
      </c>
      <c r="AT354" s="210" t="s">
        <v>128</v>
      </c>
      <c r="AU354" s="210" t="s">
        <v>134</v>
      </c>
      <c r="AY354" s="19" t="s">
        <v>125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9" t="s">
        <v>134</v>
      </c>
      <c r="BK354" s="211">
        <f>ROUND(I354*H354,2)</f>
        <v>0</v>
      </c>
      <c r="BL354" s="19" t="s">
        <v>234</v>
      </c>
      <c r="BM354" s="210" t="s">
        <v>479</v>
      </c>
    </row>
    <row r="355" s="2" customFormat="1">
      <c r="A355" s="40"/>
      <c r="B355" s="41"/>
      <c r="C355" s="42"/>
      <c r="D355" s="212" t="s">
        <v>136</v>
      </c>
      <c r="E355" s="42"/>
      <c r="F355" s="213" t="s">
        <v>480</v>
      </c>
      <c r="G355" s="42"/>
      <c r="H355" s="42"/>
      <c r="I355" s="214"/>
      <c r="J355" s="42"/>
      <c r="K355" s="42"/>
      <c r="L355" s="46"/>
      <c r="M355" s="215"/>
      <c r="N355" s="216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136</v>
      </c>
      <c r="AU355" s="19" t="s">
        <v>134</v>
      </c>
    </row>
    <row r="356" s="2" customFormat="1" ht="24.15" customHeight="1">
      <c r="A356" s="40"/>
      <c r="B356" s="41"/>
      <c r="C356" s="199" t="s">
        <v>481</v>
      </c>
      <c r="D356" s="199" t="s">
        <v>128</v>
      </c>
      <c r="E356" s="200" t="s">
        <v>482</v>
      </c>
      <c r="F356" s="201" t="s">
        <v>483</v>
      </c>
      <c r="G356" s="202" t="s">
        <v>444</v>
      </c>
      <c r="H356" s="203">
        <v>1</v>
      </c>
      <c r="I356" s="204"/>
      <c r="J356" s="205">
        <f>ROUND(I356*H356,2)</f>
        <v>0</v>
      </c>
      <c r="K356" s="201" t="s">
        <v>473</v>
      </c>
      <c r="L356" s="46"/>
      <c r="M356" s="206" t="s">
        <v>19</v>
      </c>
      <c r="N356" s="207" t="s">
        <v>44</v>
      </c>
      <c r="O356" s="86"/>
      <c r="P356" s="208">
        <f>O356*H356</f>
        <v>0</v>
      </c>
      <c r="Q356" s="208">
        <v>0.026429999999999999</v>
      </c>
      <c r="R356" s="208">
        <f>Q356*H356</f>
        <v>0.026429999999999999</v>
      </c>
      <c r="S356" s="208">
        <v>0</v>
      </c>
      <c r="T356" s="209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0" t="s">
        <v>234</v>
      </c>
      <c r="AT356" s="210" t="s">
        <v>128</v>
      </c>
      <c r="AU356" s="210" t="s">
        <v>134</v>
      </c>
      <c r="AY356" s="19" t="s">
        <v>125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9" t="s">
        <v>134</v>
      </c>
      <c r="BK356" s="211">
        <f>ROUND(I356*H356,2)</f>
        <v>0</v>
      </c>
      <c r="BL356" s="19" t="s">
        <v>234</v>
      </c>
      <c r="BM356" s="210" t="s">
        <v>484</v>
      </c>
    </row>
    <row r="357" s="2" customFormat="1">
      <c r="A357" s="40"/>
      <c r="B357" s="41"/>
      <c r="C357" s="42"/>
      <c r="D357" s="212" t="s">
        <v>136</v>
      </c>
      <c r="E357" s="42"/>
      <c r="F357" s="213" t="s">
        <v>485</v>
      </c>
      <c r="G357" s="42"/>
      <c r="H357" s="42"/>
      <c r="I357" s="214"/>
      <c r="J357" s="42"/>
      <c r="K357" s="42"/>
      <c r="L357" s="46"/>
      <c r="M357" s="215"/>
      <c r="N357" s="216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136</v>
      </c>
      <c r="AU357" s="19" t="s">
        <v>134</v>
      </c>
    </row>
    <row r="358" s="2" customFormat="1" ht="16.5" customHeight="1">
      <c r="A358" s="40"/>
      <c r="B358" s="41"/>
      <c r="C358" s="199" t="s">
        <v>486</v>
      </c>
      <c r="D358" s="199" t="s">
        <v>128</v>
      </c>
      <c r="E358" s="200" t="s">
        <v>487</v>
      </c>
      <c r="F358" s="201" t="s">
        <v>488</v>
      </c>
      <c r="G358" s="202" t="s">
        <v>444</v>
      </c>
      <c r="H358" s="203">
        <v>1</v>
      </c>
      <c r="I358" s="204"/>
      <c r="J358" s="205">
        <f>ROUND(I358*H358,2)</f>
        <v>0</v>
      </c>
      <c r="K358" s="201" t="s">
        <v>132</v>
      </c>
      <c r="L358" s="46"/>
      <c r="M358" s="206" t="s">
        <v>19</v>
      </c>
      <c r="N358" s="207" t="s">
        <v>44</v>
      </c>
      <c r="O358" s="86"/>
      <c r="P358" s="208">
        <f>O358*H358</f>
        <v>0</v>
      </c>
      <c r="Q358" s="208">
        <v>0.0011000000000000001</v>
      </c>
      <c r="R358" s="208">
        <f>Q358*H358</f>
        <v>0.0011000000000000001</v>
      </c>
      <c r="S358" s="208">
        <v>0</v>
      </c>
      <c r="T358" s="209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0" t="s">
        <v>234</v>
      </c>
      <c r="AT358" s="210" t="s">
        <v>128</v>
      </c>
      <c r="AU358" s="210" t="s">
        <v>134</v>
      </c>
      <c r="AY358" s="19" t="s">
        <v>125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9" t="s">
        <v>134</v>
      </c>
      <c r="BK358" s="211">
        <f>ROUND(I358*H358,2)</f>
        <v>0</v>
      </c>
      <c r="BL358" s="19" t="s">
        <v>234</v>
      </c>
      <c r="BM358" s="210" t="s">
        <v>489</v>
      </c>
    </row>
    <row r="359" s="2" customFormat="1">
      <c r="A359" s="40"/>
      <c r="B359" s="41"/>
      <c r="C359" s="42"/>
      <c r="D359" s="212" t="s">
        <v>136</v>
      </c>
      <c r="E359" s="42"/>
      <c r="F359" s="213" t="s">
        <v>490</v>
      </c>
      <c r="G359" s="42"/>
      <c r="H359" s="42"/>
      <c r="I359" s="214"/>
      <c r="J359" s="42"/>
      <c r="K359" s="42"/>
      <c r="L359" s="46"/>
      <c r="M359" s="215"/>
      <c r="N359" s="216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136</v>
      </c>
      <c r="AU359" s="19" t="s">
        <v>134</v>
      </c>
    </row>
    <row r="360" s="2" customFormat="1" ht="16.5" customHeight="1">
      <c r="A360" s="40"/>
      <c r="B360" s="41"/>
      <c r="C360" s="199" t="s">
        <v>491</v>
      </c>
      <c r="D360" s="199" t="s">
        <v>128</v>
      </c>
      <c r="E360" s="200" t="s">
        <v>492</v>
      </c>
      <c r="F360" s="201" t="s">
        <v>493</v>
      </c>
      <c r="G360" s="202" t="s">
        <v>444</v>
      </c>
      <c r="H360" s="203">
        <v>1</v>
      </c>
      <c r="I360" s="204"/>
      <c r="J360" s="205">
        <f>ROUND(I360*H360,2)</f>
        <v>0</v>
      </c>
      <c r="K360" s="201" t="s">
        <v>132</v>
      </c>
      <c r="L360" s="46"/>
      <c r="M360" s="206" t="s">
        <v>19</v>
      </c>
      <c r="N360" s="207" t="s">
        <v>44</v>
      </c>
      <c r="O360" s="86"/>
      <c r="P360" s="208">
        <f>O360*H360</f>
        <v>0</v>
      </c>
      <c r="Q360" s="208">
        <v>0.00042999999999999999</v>
      </c>
      <c r="R360" s="208">
        <f>Q360*H360</f>
        <v>0.00042999999999999999</v>
      </c>
      <c r="S360" s="208">
        <v>0</v>
      </c>
      <c r="T360" s="209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0" t="s">
        <v>234</v>
      </c>
      <c r="AT360" s="210" t="s">
        <v>128</v>
      </c>
      <c r="AU360" s="210" t="s">
        <v>134</v>
      </c>
      <c r="AY360" s="19" t="s">
        <v>125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9" t="s">
        <v>134</v>
      </c>
      <c r="BK360" s="211">
        <f>ROUND(I360*H360,2)</f>
        <v>0</v>
      </c>
      <c r="BL360" s="19" t="s">
        <v>234</v>
      </c>
      <c r="BM360" s="210" t="s">
        <v>494</v>
      </c>
    </row>
    <row r="361" s="2" customFormat="1">
      <c r="A361" s="40"/>
      <c r="B361" s="41"/>
      <c r="C361" s="42"/>
      <c r="D361" s="212" t="s">
        <v>136</v>
      </c>
      <c r="E361" s="42"/>
      <c r="F361" s="213" t="s">
        <v>495</v>
      </c>
      <c r="G361" s="42"/>
      <c r="H361" s="42"/>
      <c r="I361" s="214"/>
      <c r="J361" s="42"/>
      <c r="K361" s="42"/>
      <c r="L361" s="46"/>
      <c r="M361" s="215"/>
      <c r="N361" s="216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136</v>
      </c>
      <c r="AU361" s="19" t="s">
        <v>134</v>
      </c>
    </row>
    <row r="362" s="2" customFormat="1" ht="16.5" customHeight="1">
      <c r="A362" s="40"/>
      <c r="B362" s="41"/>
      <c r="C362" s="251" t="s">
        <v>496</v>
      </c>
      <c r="D362" s="251" t="s">
        <v>321</v>
      </c>
      <c r="E362" s="252" t="s">
        <v>497</v>
      </c>
      <c r="F362" s="253" t="s">
        <v>498</v>
      </c>
      <c r="G362" s="254" t="s">
        <v>347</v>
      </c>
      <c r="H362" s="255">
        <v>1</v>
      </c>
      <c r="I362" s="256"/>
      <c r="J362" s="257">
        <f>ROUND(I362*H362,2)</f>
        <v>0</v>
      </c>
      <c r="K362" s="253" t="s">
        <v>132</v>
      </c>
      <c r="L362" s="258"/>
      <c r="M362" s="259" t="s">
        <v>19</v>
      </c>
      <c r="N362" s="260" t="s">
        <v>44</v>
      </c>
      <c r="O362" s="86"/>
      <c r="P362" s="208">
        <f>O362*H362</f>
        <v>0</v>
      </c>
      <c r="Q362" s="208">
        <v>0.0044999999999999997</v>
      </c>
      <c r="R362" s="208">
        <f>Q362*H362</f>
        <v>0.0044999999999999997</v>
      </c>
      <c r="S362" s="208">
        <v>0</v>
      </c>
      <c r="T362" s="209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0" t="s">
        <v>324</v>
      </c>
      <c r="AT362" s="210" t="s">
        <v>321</v>
      </c>
      <c r="AU362" s="210" t="s">
        <v>134</v>
      </c>
      <c r="AY362" s="19" t="s">
        <v>125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9" t="s">
        <v>134</v>
      </c>
      <c r="BK362" s="211">
        <f>ROUND(I362*H362,2)</f>
        <v>0</v>
      </c>
      <c r="BL362" s="19" t="s">
        <v>234</v>
      </c>
      <c r="BM362" s="210" t="s">
        <v>499</v>
      </c>
    </row>
    <row r="363" s="2" customFormat="1" ht="24.15" customHeight="1">
      <c r="A363" s="40"/>
      <c r="B363" s="41"/>
      <c r="C363" s="199" t="s">
        <v>500</v>
      </c>
      <c r="D363" s="199" t="s">
        <v>128</v>
      </c>
      <c r="E363" s="200" t="s">
        <v>501</v>
      </c>
      <c r="F363" s="201" t="s">
        <v>502</v>
      </c>
      <c r="G363" s="202" t="s">
        <v>444</v>
      </c>
      <c r="H363" s="203">
        <v>1</v>
      </c>
      <c r="I363" s="204"/>
      <c r="J363" s="205">
        <f>ROUND(I363*H363,2)</f>
        <v>0</v>
      </c>
      <c r="K363" s="201" t="s">
        <v>132</v>
      </c>
      <c r="L363" s="46"/>
      <c r="M363" s="206" t="s">
        <v>19</v>
      </c>
      <c r="N363" s="207" t="s">
        <v>44</v>
      </c>
      <c r="O363" s="86"/>
      <c r="P363" s="208">
        <f>O363*H363</f>
        <v>0</v>
      </c>
      <c r="Q363" s="208">
        <v>0.05534</v>
      </c>
      <c r="R363" s="208">
        <f>Q363*H363</f>
        <v>0.05534</v>
      </c>
      <c r="S363" s="208">
        <v>0</v>
      </c>
      <c r="T363" s="209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0" t="s">
        <v>133</v>
      </c>
      <c r="AT363" s="210" t="s">
        <v>128</v>
      </c>
      <c r="AU363" s="210" t="s">
        <v>134</v>
      </c>
      <c r="AY363" s="19" t="s">
        <v>125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9" t="s">
        <v>134</v>
      </c>
      <c r="BK363" s="211">
        <f>ROUND(I363*H363,2)</f>
        <v>0</v>
      </c>
      <c r="BL363" s="19" t="s">
        <v>133</v>
      </c>
      <c r="BM363" s="210" t="s">
        <v>503</v>
      </c>
    </row>
    <row r="364" s="2" customFormat="1">
      <c r="A364" s="40"/>
      <c r="B364" s="41"/>
      <c r="C364" s="42"/>
      <c r="D364" s="212" t="s">
        <v>136</v>
      </c>
      <c r="E364" s="42"/>
      <c r="F364" s="213" t="s">
        <v>504</v>
      </c>
      <c r="G364" s="42"/>
      <c r="H364" s="42"/>
      <c r="I364" s="214"/>
      <c r="J364" s="42"/>
      <c r="K364" s="42"/>
      <c r="L364" s="46"/>
      <c r="M364" s="215"/>
      <c r="N364" s="216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136</v>
      </c>
      <c r="AU364" s="19" t="s">
        <v>134</v>
      </c>
    </row>
    <row r="365" s="2" customFormat="1" ht="16.5" customHeight="1">
      <c r="A365" s="40"/>
      <c r="B365" s="41"/>
      <c r="C365" s="199" t="s">
        <v>505</v>
      </c>
      <c r="D365" s="199" t="s">
        <v>128</v>
      </c>
      <c r="E365" s="200" t="s">
        <v>506</v>
      </c>
      <c r="F365" s="201" t="s">
        <v>507</v>
      </c>
      <c r="G365" s="202" t="s">
        <v>444</v>
      </c>
      <c r="H365" s="203">
        <v>2</v>
      </c>
      <c r="I365" s="204"/>
      <c r="J365" s="205">
        <f>ROUND(I365*H365,2)</f>
        <v>0</v>
      </c>
      <c r="K365" s="201" t="s">
        <v>132</v>
      </c>
      <c r="L365" s="46"/>
      <c r="M365" s="206" t="s">
        <v>19</v>
      </c>
      <c r="N365" s="207" t="s">
        <v>44</v>
      </c>
      <c r="O365" s="86"/>
      <c r="P365" s="208">
        <f>O365*H365</f>
        <v>0</v>
      </c>
      <c r="Q365" s="208">
        <v>0.00012999999999999999</v>
      </c>
      <c r="R365" s="208">
        <f>Q365*H365</f>
        <v>0.00025999999999999998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234</v>
      </c>
      <c r="AT365" s="210" t="s">
        <v>128</v>
      </c>
      <c r="AU365" s="210" t="s">
        <v>134</v>
      </c>
      <c r="AY365" s="19" t="s">
        <v>125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134</v>
      </c>
      <c r="BK365" s="211">
        <f>ROUND(I365*H365,2)</f>
        <v>0</v>
      </c>
      <c r="BL365" s="19" t="s">
        <v>234</v>
      </c>
      <c r="BM365" s="210" t="s">
        <v>508</v>
      </c>
    </row>
    <row r="366" s="2" customFormat="1">
      <c r="A366" s="40"/>
      <c r="B366" s="41"/>
      <c r="C366" s="42"/>
      <c r="D366" s="212" t="s">
        <v>136</v>
      </c>
      <c r="E366" s="42"/>
      <c r="F366" s="213" t="s">
        <v>509</v>
      </c>
      <c r="G366" s="42"/>
      <c r="H366" s="42"/>
      <c r="I366" s="214"/>
      <c r="J366" s="42"/>
      <c r="K366" s="42"/>
      <c r="L366" s="46"/>
      <c r="M366" s="215"/>
      <c r="N366" s="21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136</v>
      </c>
      <c r="AU366" s="19" t="s">
        <v>134</v>
      </c>
    </row>
    <row r="367" s="2" customFormat="1" ht="16.5" customHeight="1">
      <c r="A367" s="40"/>
      <c r="B367" s="41"/>
      <c r="C367" s="251" t="s">
        <v>510</v>
      </c>
      <c r="D367" s="251" t="s">
        <v>321</v>
      </c>
      <c r="E367" s="252" t="s">
        <v>511</v>
      </c>
      <c r="F367" s="253" t="s">
        <v>512</v>
      </c>
      <c r="G367" s="254" t="s">
        <v>347</v>
      </c>
      <c r="H367" s="255">
        <v>2</v>
      </c>
      <c r="I367" s="256"/>
      <c r="J367" s="257">
        <f>ROUND(I367*H367,2)</f>
        <v>0</v>
      </c>
      <c r="K367" s="253" t="s">
        <v>132</v>
      </c>
      <c r="L367" s="258"/>
      <c r="M367" s="259" t="s">
        <v>19</v>
      </c>
      <c r="N367" s="260" t="s">
        <v>44</v>
      </c>
      <c r="O367" s="86"/>
      <c r="P367" s="208">
        <f>O367*H367</f>
        <v>0</v>
      </c>
      <c r="Q367" s="208">
        <v>0.001</v>
      </c>
      <c r="R367" s="208">
        <f>Q367*H367</f>
        <v>0.002</v>
      </c>
      <c r="S367" s="208">
        <v>0</v>
      </c>
      <c r="T367" s="209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0" t="s">
        <v>324</v>
      </c>
      <c r="AT367" s="210" t="s">
        <v>321</v>
      </c>
      <c r="AU367" s="210" t="s">
        <v>134</v>
      </c>
      <c r="AY367" s="19" t="s">
        <v>125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9" t="s">
        <v>134</v>
      </c>
      <c r="BK367" s="211">
        <f>ROUND(I367*H367,2)</f>
        <v>0</v>
      </c>
      <c r="BL367" s="19" t="s">
        <v>234</v>
      </c>
      <c r="BM367" s="210" t="s">
        <v>513</v>
      </c>
    </row>
    <row r="368" s="2" customFormat="1" ht="16.5" customHeight="1">
      <c r="A368" s="40"/>
      <c r="B368" s="41"/>
      <c r="C368" s="199" t="s">
        <v>514</v>
      </c>
      <c r="D368" s="199" t="s">
        <v>128</v>
      </c>
      <c r="E368" s="200" t="s">
        <v>515</v>
      </c>
      <c r="F368" s="201" t="s">
        <v>516</v>
      </c>
      <c r="G368" s="202" t="s">
        <v>444</v>
      </c>
      <c r="H368" s="203">
        <v>5</v>
      </c>
      <c r="I368" s="204"/>
      <c r="J368" s="205">
        <f>ROUND(I368*H368,2)</f>
        <v>0</v>
      </c>
      <c r="K368" s="201" t="s">
        <v>132</v>
      </c>
      <c r="L368" s="46"/>
      <c r="M368" s="206" t="s">
        <v>19</v>
      </c>
      <c r="N368" s="207" t="s">
        <v>44</v>
      </c>
      <c r="O368" s="86"/>
      <c r="P368" s="208">
        <f>O368*H368</f>
        <v>0</v>
      </c>
      <c r="Q368" s="208">
        <v>9.0000000000000006E-05</v>
      </c>
      <c r="R368" s="208">
        <f>Q368*H368</f>
        <v>0.00045000000000000004</v>
      </c>
      <c r="S368" s="208">
        <v>0</v>
      </c>
      <c r="T368" s="209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0" t="s">
        <v>234</v>
      </c>
      <c r="AT368" s="210" t="s">
        <v>128</v>
      </c>
      <c r="AU368" s="210" t="s">
        <v>134</v>
      </c>
      <c r="AY368" s="19" t="s">
        <v>125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9" t="s">
        <v>134</v>
      </c>
      <c r="BK368" s="211">
        <f>ROUND(I368*H368,2)</f>
        <v>0</v>
      </c>
      <c r="BL368" s="19" t="s">
        <v>234</v>
      </c>
      <c r="BM368" s="210" t="s">
        <v>517</v>
      </c>
    </row>
    <row r="369" s="2" customFormat="1">
      <c r="A369" s="40"/>
      <c r="B369" s="41"/>
      <c r="C369" s="42"/>
      <c r="D369" s="212" t="s">
        <v>136</v>
      </c>
      <c r="E369" s="42"/>
      <c r="F369" s="213" t="s">
        <v>518</v>
      </c>
      <c r="G369" s="42"/>
      <c r="H369" s="42"/>
      <c r="I369" s="214"/>
      <c r="J369" s="42"/>
      <c r="K369" s="42"/>
      <c r="L369" s="46"/>
      <c r="M369" s="215"/>
      <c r="N369" s="216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136</v>
      </c>
      <c r="AU369" s="19" t="s">
        <v>134</v>
      </c>
    </row>
    <row r="370" s="2" customFormat="1" ht="16.5" customHeight="1">
      <c r="A370" s="40"/>
      <c r="B370" s="41"/>
      <c r="C370" s="251" t="s">
        <v>519</v>
      </c>
      <c r="D370" s="251" t="s">
        <v>321</v>
      </c>
      <c r="E370" s="252" t="s">
        <v>520</v>
      </c>
      <c r="F370" s="253" t="s">
        <v>521</v>
      </c>
      <c r="G370" s="254" t="s">
        <v>347</v>
      </c>
      <c r="H370" s="255">
        <v>5</v>
      </c>
      <c r="I370" s="256"/>
      <c r="J370" s="257">
        <f>ROUND(I370*H370,2)</f>
        <v>0</v>
      </c>
      <c r="K370" s="253" t="s">
        <v>132</v>
      </c>
      <c r="L370" s="258"/>
      <c r="M370" s="259" t="s">
        <v>19</v>
      </c>
      <c r="N370" s="260" t="s">
        <v>44</v>
      </c>
      <c r="O370" s="86"/>
      <c r="P370" s="208">
        <f>O370*H370</f>
        <v>0</v>
      </c>
      <c r="Q370" s="208">
        <v>0.00014999999999999999</v>
      </c>
      <c r="R370" s="208">
        <f>Q370*H370</f>
        <v>0.00074999999999999991</v>
      </c>
      <c r="S370" s="208">
        <v>0</v>
      </c>
      <c r="T370" s="209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0" t="s">
        <v>324</v>
      </c>
      <c r="AT370" s="210" t="s">
        <v>321</v>
      </c>
      <c r="AU370" s="210" t="s">
        <v>134</v>
      </c>
      <c r="AY370" s="19" t="s">
        <v>125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19" t="s">
        <v>134</v>
      </c>
      <c r="BK370" s="211">
        <f>ROUND(I370*H370,2)</f>
        <v>0</v>
      </c>
      <c r="BL370" s="19" t="s">
        <v>234</v>
      </c>
      <c r="BM370" s="210" t="s">
        <v>522</v>
      </c>
    </row>
    <row r="371" s="2" customFormat="1" ht="16.5" customHeight="1">
      <c r="A371" s="40"/>
      <c r="B371" s="41"/>
      <c r="C371" s="199" t="s">
        <v>523</v>
      </c>
      <c r="D371" s="199" t="s">
        <v>128</v>
      </c>
      <c r="E371" s="200" t="s">
        <v>524</v>
      </c>
      <c r="F371" s="201" t="s">
        <v>525</v>
      </c>
      <c r="G371" s="202" t="s">
        <v>444</v>
      </c>
      <c r="H371" s="203">
        <v>1</v>
      </c>
      <c r="I371" s="204"/>
      <c r="J371" s="205">
        <f>ROUND(I371*H371,2)</f>
        <v>0</v>
      </c>
      <c r="K371" s="201" t="s">
        <v>132</v>
      </c>
      <c r="L371" s="46"/>
      <c r="M371" s="206" t="s">
        <v>19</v>
      </c>
      <c r="N371" s="207" t="s">
        <v>44</v>
      </c>
      <c r="O371" s="86"/>
      <c r="P371" s="208">
        <f>O371*H371</f>
        <v>0</v>
      </c>
      <c r="Q371" s="208">
        <v>0</v>
      </c>
      <c r="R371" s="208">
        <f>Q371*H371</f>
        <v>0</v>
      </c>
      <c r="S371" s="208">
        <v>0.00156</v>
      </c>
      <c r="T371" s="209">
        <f>S371*H371</f>
        <v>0.00156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234</v>
      </c>
      <c r="AT371" s="210" t="s">
        <v>128</v>
      </c>
      <c r="AU371" s="210" t="s">
        <v>134</v>
      </c>
      <c r="AY371" s="19" t="s">
        <v>125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134</v>
      </c>
      <c r="BK371" s="211">
        <f>ROUND(I371*H371,2)</f>
        <v>0</v>
      </c>
      <c r="BL371" s="19" t="s">
        <v>234</v>
      </c>
      <c r="BM371" s="210" t="s">
        <v>526</v>
      </c>
    </row>
    <row r="372" s="2" customFormat="1">
      <c r="A372" s="40"/>
      <c r="B372" s="41"/>
      <c r="C372" s="42"/>
      <c r="D372" s="212" t="s">
        <v>136</v>
      </c>
      <c r="E372" s="42"/>
      <c r="F372" s="213" t="s">
        <v>527</v>
      </c>
      <c r="G372" s="42"/>
      <c r="H372" s="42"/>
      <c r="I372" s="214"/>
      <c r="J372" s="42"/>
      <c r="K372" s="42"/>
      <c r="L372" s="46"/>
      <c r="M372" s="215"/>
      <c r="N372" s="21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136</v>
      </c>
      <c r="AU372" s="19" t="s">
        <v>134</v>
      </c>
    </row>
    <row r="373" s="2" customFormat="1" ht="16.5" customHeight="1">
      <c r="A373" s="40"/>
      <c r="B373" s="41"/>
      <c r="C373" s="199" t="s">
        <v>528</v>
      </c>
      <c r="D373" s="199" t="s">
        <v>128</v>
      </c>
      <c r="E373" s="200" t="s">
        <v>529</v>
      </c>
      <c r="F373" s="201" t="s">
        <v>530</v>
      </c>
      <c r="G373" s="202" t="s">
        <v>444</v>
      </c>
      <c r="H373" s="203">
        <v>1</v>
      </c>
      <c r="I373" s="204"/>
      <c r="J373" s="205">
        <f>ROUND(I373*H373,2)</f>
        <v>0</v>
      </c>
      <c r="K373" s="201" t="s">
        <v>132</v>
      </c>
      <c r="L373" s="46"/>
      <c r="M373" s="206" t="s">
        <v>19</v>
      </c>
      <c r="N373" s="207" t="s">
        <v>44</v>
      </c>
      <c r="O373" s="86"/>
      <c r="P373" s="208">
        <f>O373*H373</f>
        <v>0</v>
      </c>
      <c r="Q373" s="208">
        <v>0</v>
      </c>
      <c r="R373" s="208">
        <f>Q373*H373</f>
        <v>0</v>
      </c>
      <c r="S373" s="208">
        <v>0.00085999999999999998</v>
      </c>
      <c r="T373" s="209">
        <f>S373*H373</f>
        <v>0.00085999999999999998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0" t="s">
        <v>234</v>
      </c>
      <c r="AT373" s="210" t="s">
        <v>128</v>
      </c>
      <c r="AU373" s="210" t="s">
        <v>134</v>
      </c>
      <c r="AY373" s="19" t="s">
        <v>125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9" t="s">
        <v>134</v>
      </c>
      <c r="BK373" s="211">
        <f>ROUND(I373*H373,2)</f>
        <v>0</v>
      </c>
      <c r="BL373" s="19" t="s">
        <v>234</v>
      </c>
      <c r="BM373" s="210" t="s">
        <v>531</v>
      </c>
    </row>
    <row r="374" s="2" customFormat="1">
      <c r="A374" s="40"/>
      <c r="B374" s="41"/>
      <c r="C374" s="42"/>
      <c r="D374" s="212" t="s">
        <v>136</v>
      </c>
      <c r="E374" s="42"/>
      <c r="F374" s="213" t="s">
        <v>532</v>
      </c>
      <c r="G374" s="42"/>
      <c r="H374" s="42"/>
      <c r="I374" s="214"/>
      <c r="J374" s="42"/>
      <c r="K374" s="42"/>
      <c r="L374" s="46"/>
      <c r="M374" s="215"/>
      <c r="N374" s="216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136</v>
      </c>
      <c r="AU374" s="19" t="s">
        <v>134</v>
      </c>
    </row>
    <row r="375" s="2" customFormat="1" ht="16.5" customHeight="1">
      <c r="A375" s="40"/>
      <c r="B375" s="41"/>
      <c r="C375" s="199" t="s">
        <v>533</v>
      </c>
      <c r="D375" s="199" t="s">
        <v>128</v>
      </c>
      <c r="E375" s="200" t="s">
        <v>534</v>
      </c>
      <c r="F375" s="201" t="s">
        <v>535</v>
      </c>
      <c r="G375" s="202" t="s">
        <v>347</v>
      </c>
      <c r="H375" s="203">
        <v>1</v>
      </c>
      <c r="I375" s="204"/>
      <c r="J375" s="205">
        <f>ROUND(I375*H375,2)</f>
        <v>0</v>
      </c>
      <c r="K375" s="201" t="s">
        <v>132</v>
      </c>
      <c r="L375" s="46"/>
      <c r="M375" s="206" t="s">
        <v>19</v>
      </c>
      <c r="N375" s="207" t="s">
        <v>44</v>
      </c>
      <c r="O375" s="86"/>
      <c r="P375" s="208">
        <f>O375*H375</f>
        <v>0</v>
      </c>
      <c r="Q375" s="208">
        <v>0</v>
      </c>
      <c r="R375" s="208">
        <f>Q375*H375</f>
        <v>0</v>
      </c>
      <c r="S375" s="208">
        <v>0</v>
      </c>
      <c r="T375" s="209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0" t="s">
        <v>234</v>
      </c>
      <c r="AT375" s="210" t="s">
        <v>128</v>
      </c>
      <c r="AU375" s="210" t="s">
        <v>134</v>
      </c>
      <c r="AY375" s="19" t="s">
        <v>125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9" t="s">
        <v>134</v>
      </c>
      <c r="BK375" s="211">
        <f>ROUND(I375*H375,2)</f>
        <v>0</v>
      </c>
      <c r="BL375" s="19" t="s">
        <v>234</v>
      </c>
      <c r="BM375" s="210" t="s">
        <v>536</v>
      </c>
    </row>
    <row r="376" s="2" customFormat="1">
      <c r="A376" s="40"/>
      <c r="B376" s="41"/>
      <c r="C376" s="42"/>
      <c r="D376" s="212" t="s">
        <v>136</v>
      </c>
      <c r="E376" s="42"/>
      <c r="F376" s="213" t="s">
        <v>537</v>
      </c>
      <c r="G376" s="42"/>
      <c r="H376" s="42"/>
      <c r="I376" s="214"/>
      <c r="J376" s="42"/>
      <c r="K376" s="42"/>
      <c r="L376" s="46"/>
      <c r="M376" s="215"/>
      <c r="N376" s="21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136</v>
      </c>
      <c r="AU376" s="19" t="s">
        <v>134</v>
      </c>
    </row>
    <row r="377" s="2" customFormat="1" ht="16.5" customHeight="1">
      <c r="A377" s="40"/>
      <c r="B377" s="41"/>
      <c r="C377" s="251" t="s">
        <v>538</v>
      </c>
      <c r="D377" s="251" t="s">
        <v>321</v>
      </c>
      <c r="E377" s="252" t="s">
        <v>539</v>
      </c>
      <c r="F377" s="253" t="s">
        <v>540</v>
      </c>
      <c r="G377" s="254" t="s">
        <v>347</v>
      </c>
      <c r="H377" s="255">
        <v>1</v>
      </c>
      <c r="I377" s="256"/>
      <c r="J377" s="257">
        <f>ROUND(I377*H377,2)</f>
        <v>0</v>
      </c>
      <c r="K377" s="253" t="s">
        <v>132</v>
      </c>
      <c r="L377" s="258"/>
      <c r="M377" s="259" t="s">
        <v>19</v>
      </c>
      <c r="N377" s="260" t="s">
        <v>44</v>
      </c>
      <c r="O377" s="86"/>
      <c r="P377" s="208">
        <f>O377*H377</f>
        <v>0</v>
      </c>
      <c r="Q377" s="208">
        <v>0.0018</v>
      </c>
      <c r="R377" s="208">
        <f>Q377*H377</f>
        <v>0.0018</v>
      </c>
      <c r="S377" s="208">
        <v>0</v>
      </c>
      <c r="T377" s="20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0" t="s">
        <v>324</v>
      </c>
      <c r="AT377" s="210" t="s">
        <v>321</v>
      </c>
      <c r="AU377" s="210" t="s">
        <v>134</v>
      </c>
      <c r="AY377" s="19" t="s">
        <v>125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9" t="s">
        <v>134</v>
      </c>
      <c r="BK377" s="211">
        <f>ROUND(I377*H377,2)</f>
        <v>0</v>
      </c>
      <c r="BL377" s="19" t="s">
        <v>234</v>
      </c>
      <c r="BM377" s="210" t="s">
        <v>541</v>
      </c>
    </row>
    <row r="378" s="2" customFormat="1" ht="16.5" customHeight="1">
      <c r="A378" s="40"/>
      <c r="B378" s="41"/>
      <c r="C378" s="199" t="s">
        <v>542</v>
      </c>
      <c r="D378" s="199" t="s">
        <v>128</v>
      </c>
      <c r="E378" s="200" t="s">
        <v>543</v>
      </c>
      <c r="F378" s="201" t="s">
        <v>544</v>
      </c>
      <c r="G378" s="202" t="s">
        <v>347</v>
      </c>
      <c r="H378" s="203">
        <v>1</v>
      </c>
      <c r="I378" s="204"/>
      <c r="J378" s="205">
        <f>ROUND(I378*H378,2)</f>
        <v>0</v>
      </c>
      <c r="K378" s="201" t="s">
        <v>132</v>
      </c>
      <c r="L378" s="46"/>
      <c r="M378" s="206" t="s">
        <v>19</v>
      </c>
      <c r="N378" s="207" t="s">
        <v>44</v>
      </c>
      <c r="O378" s="86"/>
      <c r="P378" s="208">
        <f>O378*H378</f>
        <v>0</v>
      </c>
      <c r="Q378" s="208">
        <v>4.0000000000000003E-05</v>
      </c>
      <c r="R378" s="208">
        <f>Q378*H378</f>
        <v>4.0000000000000003E-05</v>
      </c>
      <c r="S378" s="208">
        <v>0</v>
      </c>
      <c r="T378" s="209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0" t="s">
        <v>234</v>
      </c>
      <c r="AT378" s="210" t="s">
        <v>128</v>
      </c>
      <c r="AU378" s="210" t="s">
        <v>134</v>
      </c>
      <c r="AY378" s="19" t="s">
        <v>125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9" t="s">
        <v>134</v>
      </c>
      <c r="BK378" s="211">
        <f>ROUND(I378*H378,2)</f>
        <v>0</v>
      </c>
      <c r="BL378" s="19" t="s">
        <v>234</v>
      </c>
      <c r="BM378" s="210" t="s">
        <v>545</v>
      </c>
    </row>
    <row r="379" s="2" customFormat="1">
      <c r="A379" s="40"/>
      <c r="B379" s="41"/>
      <c r="C379" s="42"/>
      <c r="D379" s="212" t="s">
        <v>136</v>
      </c>
      <c r="E379" s="42"/>
      <c r="F379" s="213" t="s">
        <v>546</v>
      </c>
      <c r="G379" s="42"/>
      <c r="H379" s="42"/>
      <c r="I379" s="214"/>
      <c r="J379" s="42"/>
      <c r="K379" s="42"/>
      <c r="L379" s="46"/>
      <c r="M379" s="215"/>
      <c r="N379" s="216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136</v>
      </c>
      <c r="AU379" s="19" t="s">
        <v>134</v>
      </c>
    </row>
    <row r="380" s="2" customFormat="1" ht="16.5" customHeight="1">
      <c r="A380" s="40"/>
      <c r="B380" s="41"/>
      <c r="C380" s="251" t="s">
        <v>547</v>
      </c>
      <c r="D380" s="251" t="s">
        <v>321</v>
      </c>
      <c r="E380" s="252" t="s">
        <v>548</v>
      </c>
      <c r="F380" s="253" t="s">
        <v>549</v>
      </c>
      <c r="G380" s="254" t="s">
        <v>347</v>
      </c>
      <c r="H380" s="255">
        <v>1</v>
      </c>
      <c r="I380" s="256"/>
      <c r="J380" s="257">
        <f>ROUND(I380*H380,2)</f>
        <v>0</v>
      </c>
      <c r="K380" s="253" t="s">
        <v>132</v>
      </c>
      <c r="L380" s="258"/>
      <c r="M380" s="259" t="s">
        <v>19</v>
      </c>
      <c r="N380" s="260" t="s">
        <v>44</v>
      </c>
      <c r="O380" s="86"/>
      <c r="P380" s="208">
        <f>O380*H380</f>
        <v>0</v>
      </c>
      <c r="Q380" s="208">
        <v>0.00147</v>
      </c>
      <c r="R380" s="208">
        <f>Q380*H380</f>
        <v>0.00147</v>
      </c>
      <c r="S380" s="208">
        <v>0</v>
      </c>
      <c r="T380" s="209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0" t="s">
        <v>324</v>
      </c>
      <c r="AT380" s="210" t="s">
        <v>321</v>
      </c>
      <c r="AU380" s="210" t="s">
        <v>134</v>
      </c>
      <c r="AY380" s="19" t="s">
        <v>125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19" t="s">
        <v>134</v>
      </c>
      <c r="BK380" s="211">
        <f>ROUND(I380*H380,2)</f>
        <v>0</v>
      </c>
      <c r="BL380" s="19" t="s">
        <v>234</v>
      </c>
      <c r="BM380" s="210" t="s">
        <v>550</v>
      </c>
    </row>
    <row r="381" s="2" customFormat="1" ht="16.5" customHeight="1">
      <c r="A381" s="40"/>
      <c r="B381" s="41"/>
      <c r="C381" s="199" t="s">
        <v>551</v>
      </c>
      <c r="D381" s="199" t="s">
        <v>128</v>
      </c>
      <c r="E381" s="200" t="s">
        <v>552</v>
      </c>
      <c r="F381" s="201" t="s">
        <v>553</v>
      </c>
      <c r="G381" s="202" t="s">
        <v>444</v>
      </c>
      <c r="H381" s="203">
        <v>1</v>
      </c>
      <c r="I381" s="204"/>
      <c r="J381" s="205">
        <f>ROUND(I381*H381,2)</f>
        <v>0</v>
      </c>
      <c r="K381" s="201" t="s">
        <v>132</v>
      </c>
      <c r="L381" s="46"/>
      <c r="M381" s="206" t="s">
        <v>19</v>
      </c>
      <c r="N381" s="207" t="s">
        <v>44</v>
      </c>
      <c r="O381" s="86"/>
      <c r="P381" s="208">
        <f>O381*H381</f>
        <v>0</v>
      </c>
      <c r="Q381" s="208">
        <v>0.00012</v>
      </c>
      <c r="R381" s="208">
        <f>Q381*H381</f>
        <v>0.00012</v>
      </c>
      <c r="S381" s="208">
        <v>0</v>
      </c>
      <c r="T381" s="209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0" t="s">
        <v>234</v>
      </c>
      <c r="AT381" s="210" t="s">
        <v>128</v>
      </c>
      <c r="AU381" s="210" t="s">
        <v>134</v>
      </c>
      <c r="AY381" s="19" t="s">
        <v>125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9" t="s">
        <v>134</v>
      </c>
      <c r="BK381" s="211">
        <f>ROUND(I381*H381,2)</f>
        <v>0</v>
      </c>
      <c r="BL381" s="19" t="s">
        <v>234</v>
      </c>
      <c r="BM381" s="210" t="s">
        <v>554</v>
      </c>
    </row>
    <row r="382" s="2" customFormat="1">
      <c r="A382" s="40"/>
      <c r="B382" s="41"/>
      <c r="C382" s="42"/>
      <c r="D382" s="212" t="s">
        <v>136</v>
      </c>
      <c r="E382" s="42"/>
      <c r="F382" s="213" t="s">
        <v>555</v>
      </c>
      <c r="G382" s="42"/>
      <c r="H382" s="42"/>
      <c r="I382" s="214"/>
      <c r="J382" s="42"/>
      <c r="K382" s="42"/>
      <c r="L382" s="46"/>
      <c r="M382" s="215"/>
      <c r="N382" s="216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136</v>
      </c>
      <c r="AU382" s="19" t="s">
        <v>134</v>
      </c>
    </row>
    <row r="383" s="2" customFormat="1" ht="16.5" customHeight="1">
      <c r="A383" s="40"/>
      <c r="B383" s="41"/>
      <c r="C383" s="251" t="s">
        <v>556</v>
      </c>
      <c r="D383" s="251" t="s">
        <v>321</v>
      </c>
      <c r="E383" s="252" t="s">
        <v>557</v>
      </c>
      <c r="F383" s="253" t="s">
        <v>558</v>
      </c>
      <c r="G383" s="254" t="s">
        <v>347</v>
      </c>
      <c r="H383" s="255">
        <v>1</v>
      </c>
      <c r="I383" s="256"/>
      <c r="J383" s="257">
        <f>ROUND(I383*H383,2)</f>
        <v>0</v>
      </c>
      <c r="K383" s="253" t="s">
        <v>132</v>
      </c>
      <c r="L383" s="258"/>
      <c r="M383" s="259" t="s">
        <v>19</v>
      </c>
      <c r="N383" s="260" t="s">
        <v>44</v>
      </c>
      <c r="O383" s="86"/>
      <c r="P383" s="208">
        <f>O383*H383</f>
        <v>0</v>
      </c>
      <c r="Q383" s="208">
        <v>0.0030500000000000002</v>
      </c>
      <c r="R383" s="208">
        <f>Q383*H383</f>
        <v>0.0030500000000000002</v>
      </c>
      <c r="S383" s="208">
        <v>0</v>
      </c>
      <c r="T383" s="209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0" t="s">
        <v>324</v>
      </c>
      <c r="AT383" s="210" t="s">
        <v>321</v>
      </c>
      <c r="AU383" s="210" t="s">
        <v>134</v>
      </c>
      <c r="AY383" s="19" t="s">
        <v>125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9" t="s">
        <v>134</v>
      </c>
      <c r="BK383" s="211">
        <f>ROUND(I383*H383,2)</f>
        <v>0</v>
      </c>
      <c r="BL383" s="19" t="s">
        <v>234</v>
      </c>
      <c r="BM383" s="210" t="s">
        <v>559</v>
      </c>
    </row>
    <row r="384" s="2" customFormat="1" ht="21.75" customHeight="1">
      <c r="A384" s="40"/>
      <c r="B384" s="41"/>
      <c r="C384" s="199" t="s">
        <v>560</v>
      </c>
      <c r="D384" s="199" t="s">
        <v>128</v>
      </c>
      <c r="E384" s="200" t="s">
        <v>561</v>
      </c>
      <c r="F384" s="201" t="s">
        <v>562</v>
      </c>
      <c r="G384" s="202" t="s">
        <v>347</v>
      </c>
      <c r="H384" s="203">
        <v>3</v>
      </c>
      <c r="I384" s="204"/>
      <c r="J384" s="205">
        <f>ROUND(I384*H384,2)</f>
        <v>0</v>
      </c>
      <c r="K384" s="201" t="s">
        <v>132</v>
      </c>
      <c r="L384" s="46"/>
      <c r="M384" s="206" t="s">
        <v>19</v>
      </c>
      <c r="N384" s="207" t="s">
        <v>44</v>
      </c>
      <c r="O384" s="86"/>
      <c r="P384" s="208">
        <f>O384*H384</f>
        <v>0</v>
      </c>
      <c r="Q384" s="208">
        <v>0.00019000000000000001</v>
      </c>
      <c r="R384" s="208">
        <f>Q384*H384</f>
        <v>0.00056999999999999998</v>
      </c>
      <c r="S384" s="208">
        <v>0</v>
      </c>
      <c r="T384" s="20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0" t="s">
        <v>234</v>
      </c>
      <c r="AT384" s="210" t="s">
        <v>128</v>
      </c>
      <c r="AU384" s="210" t="s">
        <v>134</v>
      </c>
      <c r="AY384" s="19" t="s">
        <v>125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9" t="s">
        <v>134</v>
      </c>
      <c r="BK384" s="211">
        <f>ROUND(I384*H384,2)</f>
        <v>0</v>
      </c>
      <c r="BL384" s="19" t="s">
        <v>234</v>
      </c>
      <c r="BM384" s="210" t="s">
        <v>563</v>
      </c>
    </row>
    <row r="385" s="2" customFormat="1">
      <c r="A385" s="40"/>
      <c r="B385" s="41"/>
      <c r="C385" s="42"/>
      <c r="D385" s="212" t="s">
        <v>136</v>
      </c>
      <c r="E385" s="42"/>
      <c r="F385" s="213" t="s">
        <v>564</v>
      </c>
      <c r="G385" s="42"/>
      <c r="H385" s="42"/>
      <c r="I385" s="214"/>
      <c r="J385" s="42"/>
      <c r="K385" s="42"/>
      <c r="L385" s="46"/>
      <c r="M385" s="215"/>
      <c r="N385" s="21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136</v>
      </c>
      <c r="AU385" s="19" t="s">
        <v>134</v>
      </c>
    </row>
    <row r="386" s="2" customFormat="1" ht="16.5" customHeight="1">
      <c r="A386" s="40"/>
      <c r="B386" s="41"/>
      <c r="C386" s="251" t="s">
        <v>565</v>
      </c>
      <c r="D386" s="251" t="s">
        <v>321</v>
      </c>
      <c r="E386" s="252" t="s">
        <v>566</v>
      </c>
      <c r="F386" s="253" t="s">
        <v>567</v>
      </c>
      <c r="G386" s="254" t="s">
        <v>347</v>
      </c>
      <c r="H386" s="255">
        <v>1</v>
      </c>
      <c r="I386" s="256"/>
      <c r="J386" s="257">
        <f>ROUND(I386*H386,2)</f>
        <v>0</v>
      </c>
      <c r="K386" s="253" t="s">
        <v>132</v>
      </c>
      <c r="L386" s="258"/>
      <c r="M386" s="259" t="s">
        <v>19</v>
      </c>
      <c r="N386" s="260" t="s">
        <v>44</v>
      </c>
      <c r="O386" s="86"/>
      <c r="P386" s="208">
        <f>O386*H386</f>
        <v>0</v>
      </c>
      <c r="Q386" s="208">
        <v>0.00038999999999999999</v>
      </c>
      <c r="R386" s="208">
        <f>Q386*H386</f>
        <v>0.00038999999999999999</v>
      </c>
      <c r="S386" s="208">
        <v>0</v>
      </c>
      <c r="T386" s="209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0" t="s">
        <v>324</v>
      </c>
      <c r="AT386" s="210" t="s">
        <v>321</v>
      </c>
      <c r="AU386" s="210" t="s">
        <v>134</v>
      </c>
      <c r="AY386" s="19" t="s">
        <v>125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19" t="s">
        <v>134</v>
      </c>
      <c r="BK386" s="211">
        <f>ROUND(I386*H386,2)</f>
        <v>0</v>
      </c>
      <c r="BL386" s="19" t="s">
        <v>234</v>
      </c>
      <c r="BM386" s="210" t="s">
        <v>568</v>
      </c>
    </row>
    <row r="387" s="2" customFormat="1" ht="16.5" customHeight="1">
      <c r="A387" s="40"/>
      <c r="B387" s="41"/>
      <c r="C387" s="251" t="s">
        <v>569</v>
      </c>
      <c r="D387" s="251" t="s">
        <v>321</v>
      </c>
      <c r="E387" s="252" t="s">
        <v>570</v>
      </c>
      <c r="F387" s="253" t="s">
        <v>571</v>
      </c>
      <c r="G387" s="254" t="s">
        <v>347</v>
      </c>
      <c r="H387" s="255">
        <v>1</v>
      </c>
      <c r="I387" s="256"/>
      <c r="J387" s="257">
        <f>ROUND(I387*H387,2)</f>
        <v>0</v>
      </c>
      <c r="K387" s="253" t="s">
        <v>132</v>
      </c>
      <c r="L387" s="258"/>
      <c r="M387" s="259" t="s">
        <v>19</v>
      </c>
      <c r="N387" s="260" t="s">
        <v>44</v>
      </c>
      <c r="O387" s="86"/>
      <c r="P387" s="208">
        <f>O387*H387</f>
        <v>0</v>
      </c>
      <c r="Q387" s="208">
        <v>0.00024000000000000001</v>
      </c>
      <c r="R387" s="208">
        <f>Q387*H387</f>
        <v>0.00024000000000000001</v>
      </c>
      <c r="S387" s="208">
        <v>0</v>
      </c>
      <c r="T387" s="209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324</v>
      </c>
      <c r="AT387" s="210" t="s">
        <v>321</v>
      </c>
      <c r="AU387" s="210" t="s">
        <v>134</v>
      </c>
      <c r="AY387" s="19" t="s">
        <v>125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134</v>
      </c>
      <c r="BK387" s="211">
        <f>ROUND(I387*H387,2)</f>
        <v>0</v>
      </c>
      <c r="BL387" s="19" t="s">
        <v>234</v>
      </c>
      <c r="BM387" s="210" t="s">
        <v>572</v>
      </c>
    </row>
    <row r="388" s="2" customFormat="1" ht="24.15" customHeight="1">
      <c r="A388" s="40"/>
      <c r="B388" s="41"/>
      <c r="C388" s="251" t="s">
        <v>573</v>
      </c>
      <c r="D388" s="251" t="s">
        <v>321</v>
      </c>
      <c r="E388" s="252" t="s">
        <v>574</v>
      </c>
      <c r="F388" s="253" t="s">
        <v>575</v>
      </c>
      <c r="G388" s="254" t="s">
        <v>347</v>
      </c>
      <c r="H388" s="255">
        <v>1</v>
      </c>
      <c r="I388" s="256"/>
      <c r="J388" s="257">
        <f>ROUND(I388*H388,2)</f>
        <v>0</v>
      </c>
      <c r="K388" s="253" t="s">
        <v>132</v>
      </c>
      <c r="L388" s="258"/>
      <c r="M388" s="259" t="s">
        <v>19</v>
      </c>
      <c r="N388" s="260" t="s">
        <v>44</v>
      </c>
      <c r="O388" s="86"/>
      <c r="P388" s="208">
        <f>O388*H388</f>
        <v>0</v>
      </c>
      <c r="Q388" s="208">
        <v>0.00032000000000000003</v>
      </c>
      <c r="R388" s="208">
        <f>Q388*H388</f>
        <v>0.00032000000000000003</v>
      </c>
      <c r="S388" s="208">
        <v>0</v>
      </c>
      <c r="T388" s="209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0" t="s">
        <v>324</v>
      </c>
      <c r="AT388" s="210" t="s">
        <v>321</v>
      </c>
      <c r="AU388" s="210" t="s">
        <v>134</v>
      </c>
      <c r="AY388" s="19" t="s">
        <v>125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9" t="s">
        <v>134</v>
      </c>
      <c r="BK388" s="211">
        <f>ROUND(I388*H388,2)</f>
        <v>0</v>
      </c>
      <c r="BL388" s="19" t="s">
        <v>234</v>
      </c>
      <c r="BM388" s="210" t="s">
        <v>576</v>
      </c>
    </row>
    <row r="389" s="2" customFormat="1" ht="24.15" customHeight="1">
      <c r="A389" s="40"/>
      <c r="B389" s="41"/>
      <c r="C389" s="199" t="s">
        <v>577</v>
      </c>
      <c r="D389" s="199" t="s">
        <v>128</v>
      </c>
      <c r="E389" s="200" t="s">
        <v>578</v>
      </c>
      <c r="F389" s="201" t="s">
        <v>579</v>
      </c>
      <c r="G389" s="202" t="s">
        <v>330</v>
      </c>
      <c r="H389" s="261"/>
      <c r="I389" s="204"/>
      <c r="J389" s="205">
        <f>ROUND(I389*H389,2)</f>
        <v>0</v>
      </c>
      <c r="K389" s="201" t="s">
        <v>132</v>
      </c>
      <c r="L389" s="46"/>
      <c r="M389" s="206" t="s">
        <v>19</v>
      </c>
      <c r="N389" s="207" t="s">
        <v>44</v>
      </c>
      <c r="O389" s="86"/>
      <c r="P389" s="208">
        <f>O389*H389</f>
        <v>0</v>
      </c>
      <c r="Q389" s="208">
        <v>0</v>
      </c>
      <c r="R389" s="208">
        <f>Q389*H389</f>
        <v>0</v>
      </c>
      <c r="S389" s="208">
        <v>0</v>
      </c>
      <c r="T389" s="20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0" t="s">
        <v>234</v>
      </c>
      <c r="AT389" s="210" t="s">
        <v>128</v>
      </c>
      <c r="AU389" s="210" t="s">
        <v>134</v>
      </c>
      <c r="AY389" s="19" t="s">
        <v>125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9" t="s">
        <v>134</v>
      </c>
      <c r="BK389" s="211">
        <f>ROUND(I389*H389,2)</f>
        <v>0</v>
      </c>
      <c r="BL389" s="19" t="s">
        <v>234</v>
      </c>
      <c r="BM389" s="210" t="s">
        <v>580</v>
      </c>
    </row>
    <row r="390" s="2" customFormat="1">
      <c r="A390" s="40"/>
      <c r="B390" s="41"/>
      <c r="C390" s="42"/>
      <c r="D390" s="212" t="s">
        <v>136</v>
      </c>
      <c r="E390" s="42"/>
      <c r="F390" s="213" t="s">
        <v>581</v>
      </c>
      <c r="G390" s="42"/>
      <c r="H390" s="42"/>
      <c r="I390" s="214"/>
      <c r="J390" s="42"/>
      <c r="K390" s="42"/>
      <c r="L390" s="46"/>
      <c r="M390" s="215"/>
      <c r="N390" s="216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136</v>
      </c>
      <c r="AU390" s="19" t="s">
        <v>134</v>
      </c>
    </row>
    <row r="391" s="12" customFormat="1" ht="22.8" customHeight="1">
      <c r="A391" s="12"/>
      <c r="B391" s="183"/>
      <c r="C391" s="184"/>
      <c r="D391" s="185" t="s">
        <v>71</v>
      </c>
      <c r="E391" s="197" t="s">
        <v>582</v>
      </c>
      <c r="F391" s="197" t="s">
        <v>583</v>
      </c>
      <c r="G391" s="184"/>
      <c r="H391" s="184"/>
      <c r="I391" s="187"/>
      <c r="J391" s="198">
        <f>BK391</f>
        <v>0</v>
      </c>
      <c r="K391" s="184"/>
      <c r="L391" s="189"/>
      <c r="M391" s="190"/>
      <c r="N391" s="191"/>
      <c r="O391" s="191"/>
      <c r="P391" s="192">
        <f>SUM(P392:P395)</f>
        <v>0</v>
      </c>
      <c r="Q391" s="191"/>
      <c r="R391" s="192">
        <f>SUM(R392:R395)</f>
        <v>0.0015499999999999997</v>
      </c>
      <c r="S391" s="191"/>
      <c r="T391" s="193">
        <f>SUM(T392:T395)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94" t="s">
        <v>134</v>
      </c>
      <c r="AT391" s="195" t="s">
        <v>71</v>
      </c>
      <c r="AU391" s="195" t="s">
        <v>77</v>
      </c>
      <c r="AY391" s="194" t="s">
        <v>125</v>
      </c>
      <c r="BK391" s="196">
        <f>SUM(BK392:BK395)</f>
        <v>0</v>
      </c>
    </row>
    <row r="392" s="2" customFormat="1" ht="16.5" customHeight="1">
      <c r="A392" s="40"/>
      <c r="B392" s="41"/>
      <c r="C392" s="199" t="s">
        <v>584</v>
      </c>
      <c r="D392" s="199" t="s">
        <v>128</v>
      </c>
      <c r="E392" s="200" t="s">
        <v>585</v>
      </c>
      <c r="F392" s="201" t="s">
        <v>586</v>
      </c>
      <c r="G392" s="202" t="s">
        <v>347</v>
      </c>
      <c r="H392" s="203">
        <v>5</v>
      </c>
      <c r="I392" s="204"/>
      <c r="J392" s="205">
        <f>ROUND(I392*H392,2)</f>
        <v>0</v>
      </c>
      <c r="K392" s="201" t="s">
        <v>473</v>
      </c>
      <c r="L392" s="46"/>
      <c r="M392" s="206" t="s">
        <v>19</v>
      </c>
      <c r="N392" s="207" t="s">
        <v>44</v>
      </c>
      <c r="O392" s="86"/>
      <c r="P392" s="208">
        <f>O392*H392</f>
        <v>0</v>
      </c>
      <c r="Q392" s="208">
        <v>3.0000000000000001E-05</v>
      </c>
      <c r="R392" s="208">
        <f>Q392*H392</f>
        <v>0.00015000000000000001</v>
      </c>
      <c r="S392" s="208">
        <v>0</v>
      </c>
      <c r="T392" s="20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0" t="s">
        <v>234</v>
      </c>
      <c r="AT392" s="210" t="s">
        <v>128</v>
      </c>
      <c r="AU392" s="210" t="s">
        <v>134</v>
      </c>
      <c r="AY392" s="19" t="s">
        <v>125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9" t="s">
        <v>134</v>
      </c>
      <c r="BK392" s="211">
        <f>ROUND(I392*H392,2)</f>
        <v>0</v>
      </c>
      <c r="BL392" s="19" t="s">
        <v>234</v>
      </c>
      <c r="BM392" s="210" t="s">
        <v>587</v>
      </c>
    </row>
    <row r="393" s="2" customFormat="1">
      <c r="A393" s="40"/>
      <c r="B393" s="41"/>
      <c r="C393" s="42"/>
      <c r="D393" s="212" t="s">
        <v>136</v>
      </c>
      <c r="E393" s="42"/>
      <c r="F393" s="213" t="s">
        <v>588</v>
      </c>
      <c r="G393" s="42"/>
      <c r="H393" s="42"/>
      <c r="I393" s="214"/>
      <c r="J393" s="42"/>
      <c r="K393" s="42"/>
      <c r="L393" s="46"/>
      <c r="M393" s="215"/>
      <c r="N393" s="216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136</v>
      </c>
      <c r="AU393" s="19" t="s">
        <v>134</v>
      </c>
    </row>
    <row r="394" s="2" customFormat="1" ht="24.15" customHeight="1">
      <c r="A394" s="40"/>
      <c r="B394" s="41"/>
      <c r="C394" s="199" t="s">
        <v>589</v>
      </c>
      <c r="D394" s="199" t="s">
        <v>128</v>
      </c>
      <c r="E394" s="200" t="s">
        <v>590</v>
      </c>
      <c r="F394" s="201" t="s">
        <v>591</v>
      </c>
      <c r="G394" s="202" t="s">
        <v>347</v>
      </c>
      <c r="H394" s="203">
        <v>5</v>
      </c>
      <c r="I394" s="204"/>
      <c r="J394" s="205">
        <f>ROUND(I394*H394,2)</f>
        <v>0</v>
      </c>
      <c r="K394" s="201" t="s">
        <v>473</v>
      </c>
      <c r="L394" s="46"/>
      <c r="M394" s="206" t="s">
        <v>19</v>
      </c>
      <c r="N394" s="207" t="s">
        <v>44</v>
      </c>
      <c r="O394" s="86"/>
      <c r="P394" s="208">
        <f>O394*H394</f>
        <v>0</v>
      </c>
      <c r="Q394" s="208">
        <v>0.00027999999999999998</v>
      </c>
      <c r="R394" s="208">
        <f>Q394*H394</f>
        <v>0.0013999999999999998</v>
      </c>
      <c r="S394" s="208">
        <v>0</v>
      </c>
      <c r="T394" s="209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0" t="s">
        <v>234</v>
      </c>
      <c r="AT394" s="210" t="s">
        <v>128</v>
      </c>
      <c r="AU394" s="210" t="s">
        <v>134</v>
      </c>
      <c r="AY394" s="19" t="s">
        <v>125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9" t="s">
        <v>134</v>
      </c>
      <c r="BK394" s="211">
        <f>ROUND(I394*H394,2)</f>
        <v>0</v>
      </c>
      <c r="BL394" s="19" t="s">
        <v>234</v>
      </c>
      <c r="BM394" s="210" t="s">
        <v>592</v>
      </c>
    </row>
    <row r="395" s="2" customFormat="1">
      <c r="A395" s="40"/>
      <c r="B395" s="41"/>
      <c r="C395" s="42"/>
      <c r="D395" s="212" t="s">
        <v>136</v>
      </c>
      <c r="E395" s="42"/>
      <c r="F395" s="213" t="s">
        <v>593</v>
      </c>
      <c r="G395" s="42"/>
      <c r="H395" s="42"/>
      <c r="I395" s="214"/>
      <c r="J395" s="42"/>
      <c r="K395" s="42"/>
      <c r="L395" s="46"/>
      <c r="M395" s="215"/>
      <c r="N395" s="216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136</v>
      </c>
      <c r="AU395" s="19" t="s">
        <v>134</v>
      </c>
    </row>
    <row r="396" s="12" customFormat="1" ht="22.8" customHeight="1">
      <c r="A396" s="12"/>
      <c r="B396" s="183"/>
      <c r="C396" s="184"/>
      <c r="D396" s="185" t="s">
        <v>71</v>
      </c>
      <c r="E396" s="197" t="s">
        <v>594</v>
      </c>
      <c r="F396" s="197" t="s">
        <v>595</v>
      </c>
      <c r="G396" s="184"/>
      <c r="H396" s="184"/>
      <c r="I396" s="187"/>
      <c r="J396" s="198">
        <f>BK396</f>
        <v>0</v>
      </c>
      <c r="K396" s="184"/>
      <c r="L396" s="189"/>
      <c r="M396" s="190"/>
      <c r="N396" s="191"/>
      <c r="O396" s="191"/>
      <c r="P396" s="192">
        <f>SUM(P397:P408)</f>
        <v>0</v>
      </c>
      <c r="Q396" s="191"/>
      <c r="R396" s="192">
        <f>SUM(R397:R408)</f>
        <v>0.0010400000000000001</v>
      </c>
      <c r="S396" s="191"/>
      <c r="T396" s="193">
        <f>SUM(T397:T408)</f>
        <v>0.35840000000000005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94" t="s">
        <v>134</v>
      </c>
      <c r="AT396" s="195" t="s">
        <v>71</v>
      </c>
      <c r="AU396" s="195" t="s">
        <v>77</v>
      </c>
      <c r="AY396" s="194" t="s">
        <v>125</v>
      </c>
      <c r="BK396" s="196">
        <f>SUM(BK397:BK408)</f>
        <v>0</v>
      </c>
    </row>
    <row r="397" s="2" customFormat="1" ht="16.5" customHeight="1">
      <c r="A397" s="40"/>
      <c r="B397" s="41"/>
      <c r="C397" s="199" t="s">
        <v>596</v>
      </c>
      <c r="D397" s="199" t="s">
        <v>128</v>
      </c>
      <c r="E397" s="200" t="s">
        <v>597</v>
      </c>
      <c r="F397" s="201" t="s">
        <v>598</v>
      </c>
      <c r="G397" s="202" t="s">
        <v>347</v>
      </c>
      <c r="H397" s="203">
        <v>5</v>
      </c>
      <c r="I397" s="204"/>
      <c r="J397" s="205">
        <f>ROUND(I397*H397,2)</f>
        <v>0</v>
      </c>
      <c r="K397" s="201" t="s">
        <v>132</v>
      </c>
      <c r="L397" s="46"/>
      <c r="M397" s="206" t="s">
        <v>19</v>
      </c>
      <c r="N397" s="207" t="s">
        <v>44</v>
      </c>
      <c r="O397" s="86"/>
      <c r="P397" s="208">
        <f>O397*H397</f>
        <v>0</v>
      </c>
      <c r="Q397" s="208">
        <v>8.0000000000000007E-05</v>
      </c>
      <c r="R397" s="208">
        <f>Q397*H397</f>
        <v>0.00040000000000000002</v>
      </c>
      <c r="S397" s="208">
        <v>0.024930000000000001</v>
      </c>
      <c r="T397" s="209">
        <f>S397*H397</f>
        <v>0.12465000000000001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0" t="s">
        <v>234</v>
      </c>
      <c r="AT397" s="210" t="s">
        <v>128</v>
      </c>
      <c r="AU397" s="210" t="s">
        <v>134</v>
      </c>
      <c r="AY397" s="19" t="s">
        <v>125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9" t="s">
        <v>134</v>
      </c>
      <c r="BK397" s="211">
        <f>ROUND(I397*H397,2)</f>
        <v>0</v>
      </c>
      <c r="BL397" s="19" t="s">
        <v>234</v>
      </c>
      <c r="BM397" s="210" t="s">
        <v>599</v>
      </c>
    </row>
    <row r="398" s="2" customFormat="1">
      <c r="A398" s="40"/>
      <c r="B398" s="41"/>
      <c r="C398" s="42"/>
      <c r="D398" s="212" t="s">
        <v>136</v>
      </c>
      <c r="E398" s="42"/>
      <c r="F398" s="213" t="s">
        <v>600</v>
      </c>
      <c r="G398" s="42"/>
      <c r="H398" s="42"/>
      <c r="I398" s="214"/>
      <c r="J398" s="42"/>
      <c r="K398" s="42"/>
      <c r="L398" s="46"/>
      <c r="M398" s="215"/>
      <c r="N398" s="216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136</v>
      </c>
      <c r="AU398" s="19" t="s">
        <v>134</v>
      </c>
    </row>
    <row r="399" s="2" customFormat="1" ht="16.5" customHeight="1">
      <c r="A399" s="40"/>
      <c r="B399" s="41"/>
      <c r="C399" s="199" t="s">
        <v>601</v>
      </c>
      <c r="D399" s="199" t="s">
        <v>128</v>
      </c>
      <c r="E399" s="200" t="s">
        <v>602</v>
      </c>
      <c r="F399" s="201" t="s">
        <v>603</v>
      </c>
      <c r="G399" s="202" t="s">
        <v>347</v>
      </c>
      <c r="H399" s="203">
        <v>5</v>
      </c>
      <c r="I399" s="204"/>
      <c r="J399" s="205">
        <f>ROUND(I399*H399,2)</f>
        <v>0</v>
      </c>
      <c r="K399" s="201" t="s">
        <v>473</v>
      </c>
      <c r="L399" s="46"/>
      <c r="M399" s="206" t="s">
        <v>19</v>
      </c>
      <c r="N399" s="207" t="s">
        <v>44</v>
      </c>
      <c r="O399" s="86"/>
      <c r="P399" s="208">
        <f>O399*H399</f>
        <v>0</v>
      </c>
      <c r="Q399" s="208">
        <v>8.0000000000000007E-05</v>
      </c>
      <c r="R399" s="208">
        <f>Q399*H399</f>
        <v>0.00040000000000000002</v>
      </c>
      <c r="S399" s="208">
        <v>0.04675</v>
      </c>
      <c r="T399" s="209">
        <f>S399*H399</f>
        <v>0.23375000000000001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0" t="s">
        <v>234</v>
      </c>
      <c r="AT399" s="210" t="s">
        <v>128</v>
      </c>
      <c r="AU399" s="210" t="s">
        <v>134</v>
      </c>
      <c r="AY399" s="19" t="s">
        <v>125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19" t="s">
        <v>134</v>
      </c>
      <c r="BK399" s="211">
        <f>ROUND(I399*H399,2)</f>
        <v>0</v>
      </c>
      <c r="BL399" s="19" t="s">
        <v>234</v>
      </c>
      <c r="BM399" s="210" t="s">
        <v>604</v>
      </c>
    </row>
    <row r="400" s="2" customFormat="1">
      <c r="A400" s="40"/>
      <c r="B400" s="41"/>
      <c r="C400" s="42"/>
      <c r="D400" s="212" t="s">
        <v>136</v>
      </c>
      <c r="E400" s="42"/>
      <c r="F400" s="213" t="s">
        <v>605</v>
      </c>
      <c r="G400" s="42"/>
      <c r="H400" s="42"/>
      <c r="I400" s="214"/>
      <c r="J400" s="42"/>
      <c r="K400" s="42"/>
      <c r="L400" s="46"/>
      <c r="M400" s="215"/>
      <c r="N400" s="216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136</v>
      </c>
      <c r="AU400" s="19" t="s">
        <v>134</v>
      </c>
    </row>
    <row r="401" s="2" customFormat="1" ht="16.5" customHeight="1">
      <c r="A401" s="40"/>
      <c r="B401" s="41"/>
      <c r="C401" s="199" t="s">
        <v>606</v>
      </c>
      <c r="D401" s="199" t="s">
        <v>128</v>
      </c>
      <c r="E401" s="200" t="s">
        <v>607</v>
      </c>
      <c r="F401" s="201" t="s">
        <v>608</v>
      </c>
      <c r="G401" s="202" t="s">
        <v>347</v>
      </c>
      <c r="H401" s="203">
        <v>2</v>
      </c>
      <c r="I401" s="204"/>
      <c r="J401" s="205">
        <f>ROUND(I401*H401,2)</f>
        <v>0</v>
      </c>
      <c r="K401" s="201" t="s">
        <v>473</v>
      </c>
      <c r="L401" s="46"/>
      <c r="M401" s="206" t="s">
        <v>19</v>
      </c>
      <c r="N401" s="207" t="s">
        <v>44</v>
      </c>
      <c r="O401" s="86"/>
      <c r="P401" s="208">
        <f>O401*H401</f>
        <v>0</v>
      </c>
      <c r="Q401" s="208">
        <v>2.0000000000000002E-05</v>
      </c>
      <c r="R401" s="208">
        <f>Q401*H401</f>
        <v>4.0000000000000003E-05</v>
      </c>
      <c r="S401" s="208">
        <v>0</v>
      </c>
      <c r="T401" s="209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0" t="s">
        <v>234</v>
      </c>
      <c r="AT401" s="210" t="s">
        <v>128</v>
      </c>
      <c r="AU401" s="210" t="s">
        <v>134</v>
      </c>
      <c r="AY401" s="19" t="s">
        <v>125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9" t="s">
        <v>134</v>
      </c>
      <c r="BK401" s="211">
        <f>ROUND(I401*H401,2)</f>
        <v>0</v>
      </c>
      <c r="BL401" s="19" t="s">
        <v>234</v>
      </c>
      <c r="BM401" s="210" t="s">
        <v>609</v>
      </c>
    </row>
    <row r="402" s="2" customFormat="1">
      <c r="A402" s="40"/>
      <c r="B402" s="41"/>
      <c r="C402" s="42"/>
      <c r="D402" s="212" t="s">
        <v>136</v>
      </c>
      <c r="E402" s="42"/>
      <c r="F402" s="213" t="s">
        <v>610</v>
      </c>
      <c r="G402" s="42"/>
      <c r="H402" s="42"/>
      <c r="I402" s="214"/>
      <c r="J402" s="42"/>
      <c r="K402" s="42"/>
      <c r="L402" s="46"/>
      <c r="M402" s="215"/>
      <c r="N402" s="216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136</v>
      </c>
      <c r="AU402" s="19" t="s">
        <v>134</v>
      </c>
    </row>
    <row r="403" s="2" customFormat="1" ht="16.5" customHeight="1">
      <c r="A403" s="40"/>
      <c r="B403" s="41"/>
      <c r="C403" s="199" t="s">
        <v>611</v>
      </c>
      <c r="D403" s="199" t="s">
        <v>128</v>
      </c>
      <c r="E403" s="200" t="s">
        <v>612</v>
      </c>
      <c r="F403" s="201" t="s">
        <v>613</v>
      </c>
      <c r="G403" s="202" t="s">
        <v>347</v>
      </c>
      <c r="H403" s="203">
        <v>5</v>
      </c>
      <c r="I403" s="204"/>
      <c r="J403" s="205">
        <f>ROUND(I403*H403,2)</f>
        <v>0</v>
      </c>
      <c r="K403" s="201" t="s">
        <v>132</v>
      </c>
      <c r="L403" s="46"/>
      <c r="M403" s="206" t="s">
        <v>19</v>
      </c>
      <c r="N403" s="207" t="s">
        <v>44</v>
      </c>
      <c r="O403" s="86"/>
      <c r="P403" s="208">
        <f>O403*H403</f>
        <v>0</v>
      </c>
      <c r="Q403" s="208">
        <v>2.0000000000000002E-05</v>
      </c>
      <c r="R403" s="208">
        <f>Q403*H403</f>
        <v>0.00010000000000000001</v>
      </c>
      <c r="S403" s="208">
        <v>0</v>
      </c>
      <c r="T403" s="209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0" t="s">
        <v>234</v>
      </c>
      <c r="AT403" s="210" t="s">
        <v>128</v>
      </c>
      <c r="AU403" s="210" t="s">
        <v>134</v>
      </c>
      <c r="AY403" s="19" t="s">
        <v>125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9" t="s">
        <v>134</v>
      </c>
      <c r="BK403" s="211">
        <f>ROUND(I403*H403,2)</f>
        <v>0</v>
      </c>
      <c r="BL403" s="19" t="s">
        <v>234</v>
      </c>
      <c r="BM403" s="210" t="s">
        <v>614</v>
      </c>
    </row>
    <row r="404" s="2" customFormat="1">
      <c r="A404" s="40"/>
      <c r="B404" s="41"/>
      <c r="C404" s="42"/>
      <c r="D404" s="212" t="s">
        <v>136</v>
      </c>
      <c r="E404" s="42"/>
      <c r="F404" s="213" t="s">
        <v>615</v>
      </c>
      <c r="G404" s="42"/>
      <c r="H404" s="42"/>
      <c r="I404" s="214"/>
      <c r="J404" s="42"/>
      <c r="K404" s="42"/>
      <c r="L404" s="46"/>
      <c r="M404" s="215"/>
      <c r="N404" s="21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136</v>
      </c>
      <c r="AU404" s="19" t="s">
        <v>134</v>
      </c>
    </row>
    <row r="405" s="2" customFormat="1" ht="16.5" customHeight="1">
      <c r="A405" s="40"/>
      <c r="B405" s="41"/>
      <c r="C405" s="199" t="s">
        <v>616</v>
      </c>
      <c r="D405" s="199" t="s">
        <v>128</v>
      </c>
      <c r="E405" s="200" t="s">
        <v>617</v>
      </c>
      <c r="F405" s="201" t="s">
        <v>618</v>
      </c>
      <c r="G405" s="202" t="s">
        <v>347</v>
      </c>
      <c r="H405" s="203">
        <v>5</v>
      </c>
      <c r="I405" s="204"/>
      <c r="J405" s="205">
        <f>ROUND(I405*H405,2)</f>
        <v>0</v>
      </c>
      <c r="K405" s="201" t="s">
        <v>473</v>
      </c>
      <c r="L405" s="46"/>
      <c r="M405" s="206" t="s">
        <v>19</v>
      </c>
      <c r="N405" s="207" t="s">
        <v>44</v>
      </c>
      <c r="O405" s="86"/>
      <c r="P405" s="208">
        <f>O405*H405</f>
        <v>0</v>
      </c>
      <c r="Q405" s="208">
        <v>2.0000000000000002E-05</v>
      </c>
      <c r="R405" s="208">
        <f>Q405*H405</f>
        <v>0.00010000000000000001</v>
      </c>
      <c r="S405" s="208">
        <v>0</v>
      </c>
      <c r="T405" s="209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0" t="s">
        <v>234</v>
      </c>
      <c r="AT405" s="210" t="s">
        <v>128</v>
      </c>
      <c r="AU405" s="210" t="s">
        <v>134</v>
      </c>
      <c r="AY405" s="19" t="s">
        <v>125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19" t="s">
        <v>134</v>
      </c>
      <c r="BK405" s="211">
        <f>ROUND(I405*H405,2)</f>
        <v>0</v>
      </c>
      <c r="BL405" s="19" t="s">
        <v>234</v>
      </c>
      <c r="BM405" s="210" t="s">
        <v>619</v>
      </c>
    </row>
    <row r="406" s="2" customFormat="1">
      <c r="A406" s="40"/>
      <c r="B406" s="41"/>
      <c r="C406" s="42"/>
      <c r="D406" s="212" t="s">
        <v>136</v>
      </c>
      <c r="E406" s="42"/>
      <c r="F406" s="213" t="s">
        <v>620</v>
      </c>
      <c r="G406" s="42"/>
      <c r="H406" s="42"/>
      <c r="I406" s="214"/>
      <c r="J406" s="42"/>
      <c r="K406" s="42"/>
      <c r="L406" s="46"/>
      <c r="M406" s="215"/>
      <c r="N406" s="216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136</v>
      </c>
      <c r="AU406" s="19" t="s">
        <v>134</v>
      </c>
    </row>
    <row r="407" s="2" customFormat="1" ht="24.15" customHeight="1">
      <c r="A407" s="40"/>
      <c r="B407" s="41"/>
      <c r="C407" s="199" t="s">
        <v>621</v>
      </c>
      <c r="D407" s="199" t="s">
        <v>128</v>
      </c>
      <c r="E407" s="200" t="s">
        <v>622</v>
      </c>
      <c r="F407" s="201" t="s">
        <v>623</v>
      </c>
      <c r="G407" s="202" t="s">
        <v>330</v>
      </c>
      <c r="H407" s="261"/>
      <c r="I407" s="204"/>
      <c r="J407" s="205">
        <f>ROUND(I407*H407,2)</f>
        <v>0</v>
      </c>
      <c r="K407" s="201" t="s">
        <v>473</v>
      </c>
      <c r="L407" s="46"/>
      <c r="M407" s="206" t="s">
        <v>19</v>
      </c>
      <c r="N407" s="207" t="s">
        <v>44</v>
      </c>
      <c r="O407" s="86"/>
      <c r="P407" s="208">
        <f>O407*H407</f>
        <v>0</v>
      </c>
      <c r="Q407" s="208">
        <v>0</v>
      </c>
      <c r="R407" s="208">
        <f>Q407*H407</f>
        <v>0</v>
      </c>
      <c r="S407" s="208">
        <v>0</v>
      </c>
      <c r="T407" s="209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0" t="s">
        <v>234</v>
      </c>
      <c r="AT407" s="210" t="s">
        <v>128</v>
      </c>
      <c r="AU407" s="210" t="s">
        <v>134</v>
      </c>
      <c r="AY407" s="19" t="s">
        <v>125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9" t="s">
        <v>134</v>
      </c>
      <c r="BK407" s="211">
        <f>ROUND(I407*H407,2)</f>
        <v>0</v>
      </c>
      <c r="BL407" s="19" t="s">
        <v>234</v>
      </c>
      <c r="BM407" s="210" t="s">
        <v>624</v>
      </c>
    </row>
    <row r="408" s="2" customFormat="1">
      <c r="A408" s="40"/>
      <c r="B408" s="41"/>
      <c r="C408" s="42"/>
      <c r="D408" s="212" t="s">
        <v>136</v>
      </c>
      <c r="E408" s="42"/>
      <c r="F408" s="213" t="s">
        <v>625</v>
      </c>
      <c r="G408" s="42"/>
      <c r="H408" s="42"/>
      <c r="I408" s="214"/>
      <c r="J408" s="42"/>
      <c r="K408" s="42"/>
      <c r="L408" s="46"/>
      <c r="M408" s="215"/>
      <c r="N408" s="216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136</v>
      </c>
      <c r="AU408" s="19" t="s">
        <v>134</v>
      </c>
    </row>
    <row r="409" s="12" customFormat="1" ht="22.8" customHeight="1">
      <c r="A409" s="12"/>
      <c r="B409" s="183"/>
      <c r="C409" s="184"/>
      <c r="D409" s="185" t="s">
        <v>71</v>
      </c>
      <c r="E409" s="197" t="s">
        <v>626</v>
      </c>
      <c r="F409" s="197" t="s">
        <v>627</v>
      </c>
      <c r="G409" s="184"/>
      <c r="H409" s="184"/>
      <c r="I409" s="187"/>
      <c r="J409" s="198">
        <f>BK409</f>
        <v>0</v>
      </c>
      <c r="K409" s="184"/>
      <c r="L409" s="189"/>
      <c r="M409" s="190"/>
      <c r="N409" s="191"/>
      <c r="O409" s="191"/>
      <c r="P409" s="192">
        <f>SUM(P410:P457)</f>
        <v>0</v>
      </c>
      <c r="Q409" s="191"/>
      <c r="R409" s="192">
        <f>SUM(R410:R457)</f>
        <v>0.012404999999999999</v>
      </c>
      <c r="S409" s="191"/>
      <c r="T409" s="193">
        <f>SUM(T410:T457)</f>
        <v>0.0022399999999999998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94" t="s">
        <v>134</v>
      </c>
      <c r="AT409" s="195" t="s">
        <v>71</v>
      </c>
      <c r="AU409" s="195" t="s">
        <v>77</v>
      </c>
      <c r="AY409" s="194" t="s">
        <v>125</v>
      </c>
      <c r="BK409" s="196">
        <f>SUM(BK410:BK457)</f>
        <v>0</v>
      </c>
    </row>
    <row r="410" s="2" customFormat="1" ht="24.15" customHeight="1">
      <c r="A410" s="40"/>
      <c r="B410" s="41"/>
      <c r="C410" s="199" t="s">
        <v>628</v>
      </c>
      <c r="D410" s="199" t="s">
        <v>128</v>
      </c>
      <c r="E410" s="200" t="s">
        <v>629</v>
      </c>
      <c r="F410" s="201" t="s">
        <v>630</v>
      </c>
      <c r="G410" s="202" t="s">
        <v>347</v>
      </c>
      <c r="H410" s="203">
        <v>5</v>
      </c>
      <c r="I410" s="204"/>
      <c r="J410" s="205">
        <f>ROUND(I410*H410,2)</f>
        <v>0</v>
      </c>
      <c r="K410" s="201" t="s">
        <v>132</v>
      </c>
      <c r="L410" s="46"/>
      <c r="M410" s="206" t="s">
        <v>19</v>
      </c>
      <c r="N410" s="207" t="s">
        <v>44</v>
      </c>
      <c r="O410" s="86"/>
      <c r="P410" s="208">
        <f>O410*H410</f>
        <v>0</v>
      </c>
      <c r="Q410" s="208">
        <v>0</v>
      </c>
      <c r="R410" s="208">
        <f>Q410*H410</f>
        <v>0</v>
      </c>
      <c r="S410" s="208">
        <v>0</v>
      </c>
      <c r="T410" s="209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0" t="s">
        <v>234</v>
      </c>
      <c r="AT410" s="210" t="s">
        <v>128</v>
      </c>
      <c r="AU410" s="210" t="s">
        <v>134</v>
      </c>
      <c r="AY410" s="19" t="s">
        <v>125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19" t="s">
        <v>134</v>
      </c>
      <c r="BK410" s="211">
        <f>ROUND(I410*H410,2)</f>
        <v>0</v>
      </c>
      <c r="BL410" s="19" t="s">
        <v>234</v>
      </c>
      <c r="BM410" s="210" t="s">
        <v>631</v>
      </c>
    </row>
    <row r="411" s="2" customFormat="1">
      <c r="A411" s="40"/>
      <c r="B411" s="41"/>
      <c r="C411" s="42"/>
      <c r="D411" s="212" t="s">
        <v>136</v>
      </c>
      <c r="E411" s="42"/>
      <c r="F411" s="213" t="s">
        <v>632</v>
      </c>
      <c r="G411" s="42"/>
      <c r="H411" s="42"/>
      <c r="I411" s="214"/>
      <c r="J411" s="42"/>
      <c r="K411" s="42"/>
      <c r="L411" s="46"/>
      <c r="M411" s="215"/>
      <c r="N411" s="216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136</v>
      </c>
      <c r="AU411" s="19" t="s">
        <v>134</v>
      </c>
    </row>
    <row r="412" s="2" customFormat="1" ht="16.5" customHeight="1">
      <c r="A412" s="40"/>
      <c r="B412" s="41"/>
      <c r="C412" s="251" t="s">
        <v>633</v>
      </c>
      <c r="D412" s="251" t="s">
        <v>321</v>
      </c>
      <c r="E412" s="252" t="s">
        <v>634</v>
      </c>
      <c r="F412" s="253" t="s">
        <v>635</v>
      </c>
      <c r="G412" s="254" t="s">
        <v>347</v>
      </c>
      <c r="H412" s="255">
        <v>5</v>
      </c>
      <c r="I412" s="256"/>
      <c r="J412" s="257">
        <f>ROUND(I412*H412,2)</f>
        <v>0</v>
      </c>
      <c r="K412" s="253" t="s">
        <v>132</v>
      </c>
      <c r="L412" s="258"/>
      <c r="M412" s="259" t="s">
        <v>19</v>
      </c>
      <c r="N412" s="260" t="s">
        <v>44</v>
      </c>
      <c r="O412" s="86"/>
      <c r="P412" s="208">
        <f>O412*H412</f>
        <v>0</v>
      </c>
      <c r="Q412" s="208">
        <v>5.0000000000000002E-05</v>
      </c>
      <c r="R412" s="208">
        <f>Q412*H412</f>
        <v>0.00025000000000000001</v>
      </c>
      <c r="S412" s="208">
        <v>0</v>
      </c>
      <c r="T412" s="209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0" t="s">
        <v>324</v>
      </c>
      <c r="AT412" s="210" t="s">
        <v>321</v>
      </c>
      <c r="AU412" s="210" t="s">
        <v>134</v>
      </c>
      <c r="AY412" s="19" t="s">
        <v>125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9" t="s">
        <v>134</v>
      </c>
      <c r="BK412" s="211">
        <f>ROUND(I412*H412,2)</f>
        <v>0</v>
      </c>
      <c r="BL412" s="19" t="s">
        <v>234</v>
      </c>
      <c r="BM412" s="210" t="s">
        <v>636</v>
      </c>
    </row>
    <row r="413" s="2" customFormat="1" ht="24.15" customHeight="1">
      <c r="A413" s="40"/>
      <c r="B413" s="41"/>
      <c r="C413" s="199" t="s">
        <v>637</v>
      </c>
      <c r="D413" s="199" t="s">
        <v>128</v>
      </c>
      <c r="E413" s="200" t="s">
        <v>638</v>
      </c>
      <c r="F413" s="201" t="s">
        <v>639</v>
      </c>
      <c r="G413" s="202" t="s">
        <v>184</v>
      </c>
      <c r="H413" s="203">
        <v>15</v>
      </c>
      <c r="I413" s="204"/>
      <c r="J413" s="205">
        <f>ROUND(I413*H413,2)</f>
        <v>0</v>
      </c>
      <c r="K413" s="201" t="s">
        <v>132</v>
      </c>
      <c r="L413" s="46"/>
      <c r="M413" s="206" t="s">
        <v>19</v>
      </c>
      <c r="N413" s="207" t="s">
        <v>44</v>
      </c>
      <c r="O413" s="86"/>
      <c r="P413" s="208">
        <f>O413*H413</f>
        <v>0</v>
      </c>
      <c r="Q413" s="208">
        <v>0</v>
      </c>
      <c r="R413" s="208">
        <f>Q413*H413</f>
        <v>0</v>
      </c>
      <c r="S413" s="208">
        <v>0</v>
      </c>
      <c r="T413" s="209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0" t="s">
        <v>234</v>
      </c>
      <c r="AT413" s="210" t="s">
        <v>128</v>
      </c>
      <c r="AU413" s="210" t="s">
        <v>134</v>
      </c>
      <c r="AY413" s="19" t="s">
        <v>125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9" t="s">
        <v>134</v>
      </c>
      <c r="BK413" s="211">
        <f>ROUND(I413*H413,2)</f>
        <v>0</v>
      </c>
      <c r="BL413" s="19" t="s">
        <v>234</v>
      </c>
      <c r="BM413" s="210" t="s">
        <v>640</v>
      </c>
    </row>
    <row r="414" s="2" customFormat="1">
      <c r="A414" s="40"/>
      <c r="B414" s="41"/>
      <c r="C414" s="42"/>
      <c r="D414" s="212" t="s">
        <v>136</v>
      </c>
      <c r="E414" s="42"/>
      <c r="F414" s="213" t="s">
        <v>641</v>
      </c>
      <c r="G414" s="42"/>
      <c r="H414" s="42"/>
      <c r="I414" s="214"/>
      <c r="J414" s="42"/>
      <c r="K414" s="42"/>
      <c r="L414" s="46"/>
      <c r="M414" s="215"/>
      <c r="N414" s="216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136</v>
      </c>
      <c r="AU414" s="19" t="s">
        <v>134</v>
      </c>
    </row>
    <row r="415" s="16" customFormat="1">
      <c r="A415" s="16"/>
      <c r="B415" s="262"/>
      <c r="C415" s="263"/>
      <c r="D415" s="219" t="s">
        <v>138</v>
      </c>
      <c r="E415" s="264" t="s">
        <v>19</v>
      </c>
      <c r="F415" s="265" t="s">
        <v>642</v>
      </c>
      <c r="G415" s="263"/>
      <c r="H415" s="264" t="s">
        <v>19</v>
      </c>
      <c r="I415" s="266"/>
      <c r="J415" s="263"/>
      <c r="K415" s="263"/>
      <c r="L415" s="267"/>
      <c r="M415" s="268"/>
      <c r="N415" s="269"/>
      <c r="O415" s="269"/>
      <c r="P415" s="269"/>
      <c r="Q415" s="269"/>
      <c r="R415" s="269"/>
      <c r="S415" s="269"/>
      <c r="T415" s="270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71" t="s">
        <v>138</v>
      </c>
      <c r="AU415" s="271" t="s">
        <v>134</v>
      </c>
      <c r="AV415" s="16" t="s">
        <v>77</v>
      </c>
      <c r="AW415" s="16" t="s">
        <v>33</v>
      </c>
      <c r="AX415" s="16" t="s">
        <v>72</v>
      </c>
      <c r="AY415" s="271" t="s">
        <v>125</v>
      </c>
    </row>
    <row r="416" s="13" customFormat="1">
      <c r="A416" s="13"/>
      <c r="B416" s="217"/>
      <c r="C416" s="218"/>
      <c r="D416" s="219" t="s">
        <v>138</v>
      </c>
      <c r="E416" s="220" t="s">
        <v>19</v>
      </c>
      <c r="F416" s="221" t="s">
        <v>8</v>
      </c>
      <c r="G416" s="218"/>
      <c r="H416" s="222">
        <v>15</v>
      </c>
      <c r="I416" s="223"/>
      <c r="J416" s="218"/>
      <c r="K416" s="218"/>
      <c r="L416" s="224"/>
      <c r="M416" s="225"/>
      <c r="N416" s="226"/>
      <c r="O416" s="226"/>
      <c r="P416" s="226"/>
      <c r="Q416" s="226"/>
      <c r="R416" s="226"/>
      <c r="S416" s="226"/>
      <c r="T416" s="22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8" t="s">
        <v>138</v>
      </c>
      <c r="AU416" s="228" t="s">
        <v>134</v>
      </c>
      <c r="AV416" s="13" t="s">
        <v>134</v>
      </c>
      <c r="AW416" s="13" t="s">
        <v>33</v>
      </c>
      <c r="AX416" s="13" t="s">
        <v>72</v>
      </c>
      <c r="AY416" s="228" t="s">
        <v>125</v>
      </c>
    </row>
    <row r="417" s="15" customFormat="1">
      <c r="A417" s="15"/>
      <c r="B417" s="240"/>
      <c r="C417" s="241"/>
      <c r="D417" s="219" t="s">
        <v>138</v>
      </c>
      <c r="E417" s="242" t="s">
        <v>19</v>
      </c>
      <c r="F417" s="243" t="s">
        <v>148</v>
      </c>
      <c r="G417" s="241"/>
      <c r="H417" s="244">
        <v>15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0" t="s">
        <v>138</v>
      </c>
      <c r="AU417" s="250" t="s">
        <v>134</v>
      </c>
      <c r="AV417" s="15" t="s">
        <v>133</v>
      </c>
      <c r="AW417" s="15" t="s">
        <v>33</v>
      </c>
      <c r="AX417" s="15" t="s">
        <v>77</v>
      </c>
      <c r="AY417" s="250" t="s">
        <v>125</v>
      </c>
    </row>
    <row r="418" s="2" customFormat="1" ht="16.5" customHeight="1">
      <c r="A418" s="40"/>
      <c r="B418" s="41"/>
      <c r="C418" s="251" t="s">
        <v>643</v>
      </c>
      <c r="D418" s="251" t="s">
        <v>321</v>
      </c>
      <c r="E418" s="252" t="s">
        <v>644</v>
      </c>
      <c r="F418" s="253" t="s">
        <v>645</v>
      </c>
      <c r="G418" s="254" t="s">
        <v>184</v>
      </c>
      <c r="H418" s="255">
        <v>19.5</v>
      </c>
      <c r="I418" s="256"/>
      <c r="J418" s="257">
        <f>ROUND(I418*H418,2)</f>
        <v>0</v>
      </c>
      <c r="K418" s="253" t="s">
        <v>132</v>
      </c>
      <c r="L418" s="258"/>
      <c r="M418" s="259" t="s">
        <v>19</v>
      </c>
      <c r="N418" s="260" t="s">
        <v>44</v>
      </c>
      <c r="O418" s="86"/>
      <c r="P418" s="208">
        <f>O418*H418</f>
        <v>0</v>
      </c>
      <c r="Q418" s="208">
        <v>0.00012</v>
      </c>
      <c r="R418" s="208">
        <f>Q418*H418</f>
        <v>0.0023400000000000001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324</v>
      </c>
      <c r="AT418" s="210" t="s">
        <v>321</v>
      </c>
      <c r="AU418" s="210" t="s">
        <v>134</v>
      </c>
      <c r="AY418" s="19" t="s">
        <v>125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134</v>
      </c>
      <c r="BK418" s="211">
        <f>ROUND(I418*H418,2)</f>
        <v>0</v>
      </c>
      <c r="BL418" s="19" t="s">
        <v>234</v>
      </c>
      <c r="BM418" s="210" t="s">
        <v>646</v>
      </c>
    </row>
    <row r="419" s="16" customFormat="1">
      <c r="A419" s="16"/>
      <c r="B419" s="262"/>
      <c r="C419" s="263"/>
      <c r="D419" s="219" t="s">
        <v>138</v>
      </c>
      <c r="E419" s="264" t="s">
        <v>19</v>
      </c>
      <c r="F419" s="265" t="s">
        <v>647</v>
      </c>
      <c r="G419" s="263"/>
      <c r="H419" s="264" t="s">
        <v>19</v>
      </c>
      <c r="I419" s="266"/>
      <c r="J419" s="263"/>
      <c r="K419" s="263"/>
      <c r="L419" s="267"/>
      <c r="M419" s="268"/>
      <c r="N419" s="269"/>
      <c r="O419" s="269"/>
      <c r="P419" s="269"/>
      <c r="Q419" s="269"/>
      <c r="R419" s="269"/>
      <c r="S419" s="269"/>
      <c r="T419" s="270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71" t="s">
        <v>138</v>
      </c>
      <c r="AU419" s="271" t="s">
        <v>134</v>
      </c>
      <c r="AV419" s="16" t="s">
        <v>77</v>
      </c>
      <c r="AW419" s="16" t="s">
        <v>33</v>
      </c>
      <c r="AX419" s="16" t="s">
        <v>72</v>
      </c>
      <c r="AY419" s="271" t="s">
        <v>125</v>
      </c>
    </row>
    <row r="420" s="13" customFormat="1">
      <c r="A420" s="13"/>
      <c r="B420" s="217"/>
      <c r="C420" s="218"/>
      <c r="D420" s="219" t="s">
        <v>138</v>
      </c>
      <c r="E420" s="220" t="s">
        <v>19</v>
      </c>
      <c r="F420" s="221" t="s">
        <v>648</v>
      </c>
      <c r="G420" s="218"/>
      <c r="H420" s="222">
        <v>19.5</v>
      </c>
      <c r="I420" s="223"/>
      <c r="J420" s="218"/>
      <c r="K420" s="218"/>
      <c r="L420" s="224"/>
      <c r="M420" s="225"/>
      <c r="N420" s="226"/>
      <c r="O420" s="226"/>
      <c r="P420" s="226"/>
      <c r="Q420" s="226"/>
      <c r="R420" s="226"/>
      <c r="S420" s="226"/>
      <c r="T420" s="22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28" t="s">
        <v>138</v>
      </c>
      <c r="AU420" s="228" t="s">
        <v>134</v>
      </c>
      <c r="AV420" s="13" t="s">
        <v>134</v>
      </c>
      <c r="AW420" s="13" t="s">
        <v>33</v>
      </c>
      <c r="AX420" s="13" t="s">
        <v>72</v>
      </c>
      <c r="AY420" s="228" t="s">
        <v>125</v>
      </c>
    </row>
    <row r="421" s="15" customFormat="1">
      <c r="A421" s="15"/>
      <c r="B421" s="240"/>
      <c r="C421" s="241"/>
      <c r="D421" s="219" t="s">
        <v>138</v>
      </c>
      <c r="E421" s="242" t="s">
        <v>19</v>
      </c>
      <c r="F421" s="243" t="s">
        <v>148</v>
      </c>
      <c r="G421" s="241"/>
      <c r="H421" s="244">
        <v>19.5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0" t="s">
        <v>138</v>
      </c>
      <c r="AU421" s="250" t="s">
        <v>134</v>
      </c>
      <c r="AV421" s="15" t="s">
        <v>133</v>
      </c>
      <c r="AW421" s="15" t="s">
        <v>33</v>
      </c>
      <c r="AX421" s="15" t="s">
        <v>77</v>
      </c>
      <c r="AY421" s="250" t="s">
        <v>125</v>
      </c>
    </row>
    <row r="422" s="2" customFormat="1" ht="24.15" customHeight="1">
      <c r="A422" s="40"/>
      <c r="B422" s="41"/>
      <c r="C422" s="199" t="s">
        <v>649</v>
      </c>
      <c r="D422" s="199" t="s">
        <v>128</v>
      </c>
      <c r="E422" s="200" t="s">
        <v>650</v>
      </c>
      <c r="F422" s="201" t="s">
        <v>651</v>
      </c>
      <c r="G422" s="202" t="s">
        <v>184</v>
      </c>
      <c r="H422" s="203">
        <v>15</v>
      </c>
      <c r="I422" s="204"/>
      <c r="J422" s="205">
        <f>ROUND(I422*H422,2)</f>
        <v>0</v>
      </c>
      <c r="K422" s="201" t="s">
        <v>132</v>
      </c>
      <c r="L422" s="46"/>
      <c r="M422" s="206" t="s">
        <v>19</v>
      </c>
      <c r="N422" s="207" t="s">
        <v>44</v>
      </c>
      <c r="O422" s="86"/>
      <c r="P422" s="208">
        <f>O422*H422</f>
        <v>0</v>
      </c>
      <c r="Q422" s="208">
        <v>0</v>
      </c>
      <c r="R422" s="208">
        <f>Q422*H422</f>
        <v>0</v>
      </c>
      <c r="S422" s="208">
        <v>0</v>
      </c>
      <c r="T422" s="209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0" t="s">
        <v>234</v>
      </c>
      <c r="AT422" s="210" t="s">
        <v>128</v>
      </c>
      <c r="AU422" s="210" t="s">
        <v>134</v>
      </c>
      <c r="AY422" s="19" t="s">
        <v>125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9" t="s">
        <v>134</v>
      </c>
      <c r="BK422" s="211">
        <f>ROUND(I422*H422,2)</f>
        <v>0</v>
      </c>
      <c r="BL422" s="19" t="s">
        <v>234</v>
      </c>
      <c r="BM422" s="210" t="s">
        <v>652</v>
      </c>
    </row>
    <row r="423" s="2" customFormat="1">
      <c r="A423" s="40"/>
      <c r="B423" s="41"/>
      <c r="C423" s="42"/>
      <c r="D423" s="212" t="s">
        <v>136</v>
      </c>
      <c r="E423" s="42"/>
      <c r="F423" s="213" t="s">
        <v>653</v>
      </c>
      <c r="G423" s="42"/>
      <c r="H423" s="42"/>
      <c r="I423" s="214"/>
      <c r="J423" s="42"/>
      <c r="K423" s="42"/>
      <c r="L423" s="46"/>
      <c r="M423" s="215"/>
      <c r="N423" s="216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136</v>
      </c>
      <c r="AU423" s="19" t="s">
        <v>134</v>
      </c>
    </row>
    <row r="424" s="16" customFormat="1">
      <c r="A424" s="16"/>
      <c r="B424" s="262"/>
      <c r="C424" s="263"/>
      <c r="D424" s="219" t="s">
        <v>138</v>
      </c>
      <c r="E424" s="264" t="s">
        <v>19</v>
      </c>
      <c r="F424" s="265" t="s">
        <v>654</v>
      </c>
      <c r="G424" s="263"/>
      <c r="H424" s="264" t="s">
        <v>19</v>
      </c>
      <c r="I424" s="266"/>
      <c r="J424" s="263"/>
      <c r="K424" s="263"/>
      <c r="L424" s="267"/>
      <c r="M424" s="268"/>
      <c r="N424" s="269"/>
      <c r="O424" s="269"/>
      <c r="P424" s="269"/>
      <c r="Q424" s="269"/>
      <c r="R424" s="269"/>
      <c r="S424" s="269"/>
      <c r="T424" s="270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71" t="s">
        <v>138</v>
      </c>
      <c r="AU424" s="271" t="s">
        <v>134</v>
      </c>
      <c r="AV424" s="16" t="s">
        <v>77</v>
      </c>
      <c r="AW424" s="16" t="s">
        <v>33</v>
      </c>
      <c r="AX424" s="16" t="s">
        <v>72</v>
      </c>
      <c r="AY424" s="271" t="s">
        <v>125</v>
      </c>
    </row>
    <row r="425" s="13" customFormat="1">
      <c r="A425" s="13"/>
      <c r="B425" s="217"/>
      <c r="C425" s="218"/>
      <c r="D425" s="219" t="s">
        <v>138</v>
      </c>
      <c r="E425" s="220" t="s">
        <v>19</v>
      </c>
      <c r="F425" s="221" t="s">
        <v>8</v>
      </c>
      <c r="G425" s="218"/>
      <c r="H425" s="222">
        <v>15</v>
      </c>
      <c r="I425" s="223"/>
      <c r="J425" s="218"/>
      <c r="K425" s="218"/>
      <c r="L425" s="224"/>
      <c r="M425" s="225"/>
      <c r="N425" s="226"/>
      <c r="O425" s="226"/>
      <c r="P425" s="226"/>
      <c r="Q425" s="226"/>
      <c r="R425" s="226"/>
      <c r="S425" s="226"/>
      <c r="T425" s="22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28" t="s">
        <v>138</v>
      </c>
      <c r="AU425" s="228" t="s">
        <v>134</v>
      </c>
      <c r="AV425" s="13" t="s">
        <v>134</v>
      </c>
      <c r="AW425" s="13" t="s">
        <v>33</v>
      </c>
      <c r="AX425" s="13" t="s">
        <v>72</v>
      </c>
      <c r="AY425" s="228" t="s">
        <v>125</v>
      </c>
    </row>
    <row r="426" s="15" customFormat="1">
      <c r="A426" s="15"/>
      <c r="B426" s="240"/>
      <c r="C426" s="241"/>
      <c r="D426" s="219" t="s">
        <v>138</v>
      </c>
      <c r="E426" s="242" t="s">
        <v>19</v>
      </c>
      <c r="F426" s="243" t="s">
        <v>148</v>
      </c>
      <c r="G426" s="241"/>
      <c r="H426" s="244">
        <v>15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0" t="s">
        <v>138</v>
      </c>
      <c r="AU426" s="250" t="s">
        <v>134</v>
      </c>
      <c r="AV426" s="15" t="s">
        <v>133</v>
      </c>
      <c r="AW426" s="15" t="s">
        <v>33</v>
      </c>
      <c r="AX426" s="15" t="s">
        <v>77</v>
      </c>
      <c r="AY426" s="250" t="s">
        <v>125</v>
      </c>
    </row>
    <row r="427" s="2" customFormat="1" ht="16.5" customHeight="1">
      <c r="A427" s="40"/>
      <c r="B427" s="41"/>
      <c r="C427" s="251" t="s">
        <v>655</v>
      </c>
      <c r="D427" s="251" t="s">
        <v>321</v>
      </c>
      <c r="E427" s="252" t="s">
        <v>656</v>
      </c>
      <c r="F427" s="253" t="s">
        <v>657</v>
      </c>
      <c r="G427" s="254" t="s">
        <v>184</v>
      </c>
      <c r="H427" s="255">
        <v>19.5</v>
      </c>
      <c r="I427" s="256"/>
      <c r="J427" s="257">
        <f>ROUND(I427*H427,2)</f>
        <v>0</v>
      </c>
      <c r="K427" s="253" t="s">
        <v>132</v>
      </c>
      <c r="L427" s="258"/>
      <c r="M427" s="259" t="s">
        <v>19</v>
      </c>
      <c r="N427" s="260" t="s">
        <v>44</v>
      </c>
      <c r="O427" s="86"/>
      <c r="P427" s="208">
        <f>O427*H427</f>
        <v>0</v>
      </c>
      <c r="Q427" s="208">
        <v>0.00017000000000000001</v>
      </c>
      <c r="R427" s="208">
        <f>Q427*H427</f>
        <v>0.0033150000000000002</v>
      </c>
      <c r="S427" s="208">
        <v>0</v>
      </c>
      <c r="T427" s="209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0" t="s">
        <v>324</v>
      </c>
      <c r="AT427" s="210" t="s">
        <v>321</v>
      </c>
      <c r="AU427" s="210" t="s">
        <v>134</v>
      </c>
      <c r="AY427" s="19" t="s">
        <v>125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9" t="s">
        <v>134</v>
      </c>
      <c r="BK427" s="211">
        <f>ROUND(I427*H427,2)</f>
        <v>0</v>
      </c>
      <c r="BL427" s="19" t="s">
        <v>234</v>
      </c>
      <c r="BM427" s="210" t="s">
        <v>658</v>
      </c>
    </row>
    <row r="428" s="16" customFormat="1">
      <c r="A428" s="16"/>
      <c r="B428" s="262"/>
      <c r="C428" s="263"/>
      <c r="D428" s="219" t="s">
        <v>138</v>
      </c>
      <c r="E428" s="264" t="s">
        <v>19</v>
      </c>
      <c r="F428" s="265" t="s">
        <v>659</v>
      </c>
      <c r="G428" s="263"/>
      <c r="H428" s="264" t="s">
        <v>19</v>
      </c>
      <c r="I428" s="266"/>
      <c r="J428" s="263"/>
      <c r="K428" s="263"/>
      <c r="L428" s="267"/>
      <c r="M428" s="268"/>
      <c r="N428" s="269"/>
      <c r="O428" s="269"/>
      <c r="P428" s="269"/>
      <c r="Q428" s="269"/>
      <c r="R428" s="269"/>
      <c r="S428" s="269"/>
      <c r="T428" s="270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1" t="s">
        <v>138</v>
      </c>
      <c r="AU428" s="271" t="s">
        <v>134</v>
      </c>
      <c r="AV428" s="16" t="s">
        <v>77</v>
      </c>
      <c r="AW428" s="16" t="s">
        <v>33</v>
      </c>
      <c r="AX428" s="16" t="s">
        <v>72</v>
      </c>
      <c r="AY428" s="271" t="s">
        <v>125</v>
      </c>
    </row>
    <row r="429" s="13" customFormat="1">
      <c r="A429" s="13"/>
      <c r="B429" s="217"/>
      <c r="C429" s="218"/>
      <c r="D429" s="219" t="s">
        <v>138</v>
      </c>
      <c r="E429" s="220" t="s">
        <v>19</v>
      </c>
      <c r="F429" s="221" t="s">
        <v>648</v>
      </c>
      <c r="G429" s="218"/>
      <c r="H429" s="222">
        <v>19.5</v>
      </c>
      <c r="I429" s="223"/>
      <c r="J429" s="218"/>
      <c r="K429" s="218"/>
      <c r="L429" s="224"/>
      <c r="M429" s="225"/>
      <c r="N429" s="226"/>
      <c r="O429" s="226"/>
      <c r="P429" s="226"/>
      <c r="Q429" s="226"/>
      <c r="R429" s="226"/>
      <c r="S429" s="226"/>
      <c r="T429" s="22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8" t="s">
        <v>138</v>
      </c>
      <c r="AU429" s="228" t="s">
        <v>134</v>
      </c>
      <c r="AV429" s="13" t="s">
        <v>134</v>
      </c>
      <c r="AW429" s="13" t="s">
        <v>33</v>
      </c>
      <c r="AX429" s="13" t="s">
        <v>72</v>
      </c>
      <c r="AY429" s="228" t="s">
        <v>125</v>
      </c>
    </row>
    <row r="430" s="15" customFormat="1">
      <c r="A430" s="15"/>
      <c r="B430" s="240"/>
      <c r="C430" s="241"/>
      <c r="D430" s="219" t="s">
        <v>138</v>
      </c>
      <c r="E430" s="242" t="s">
        <v>19</v>
      </c>
      <c r="F430" s="243" t="s">
        <v>148</v>
      </c>
      <c r="G430" s="241"/>
      <c r="H430" s="244">
        <v>19.5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0" t="s">
        <v>138</v>
      </c>
      <c r="AU430" s="250" t="s">
        <v>134</v>
      </c>
      <c r="AV430" s="15" t="s">
        <v>133</v>
      </c>
      <c r="AW430" s="15" t="s">
        <v>33</v>
      </c>
      <c r="AX430" s="15" t="s">
        <v>77</v>
      </c>
      <c r="AY430" s="250" t="s">
        <v>125</v>
      </c>
    </row>
    <row r="431" s="2" customFormat="1" ht="16.5" customHeight="1">
      <c r="A431" s="40"/>
      <c r="B431" s="41"/>
      <c r="C431" s="199" t="s">
        <v>660</v>
      </c>
      <c r="D431" s="199" t="s">
        <v>128</v>
      </c>
      <c r="E431" s="200" t="s">
        <v>661</v>
      </c>
      <c r="F431" s="201" t="s">
        <v>662</v>
      </c>
      <c r="G431" s="202" t="s">
        <v>663</v>
      </c>
      <c r="H431" s="203">
        <v>1</v>
      </c>
      <c r="I431" s="204"/>
      <c r="J431" s="205">
        <f>ROUND(I431*H431,2)</f>
        <v>0</v>
      </c>
      <c r="K431" s="201" t="s">
        <v>132</v>
      </c>
      <c r="L431" s="46"/>
      <c r="M431" s="206" t="s">
        <v>19</v>
      </c>
      <c r="N431" s="207" t="s">
        <v>44</v>
      </c>
      <c r="O431" s="86"/>
      <c r="P431" s="208">
        <f>O431*H431</f>
        <v>0</v>
      </c>
      <c r="Q431" s="208">
        <v>0</v>
      </c>
      <c r="R431" s="208">
        <f>Q431*H431</f>
        <v>0</v>
      </c>
      <c r="S431" s="208">
        <v>0.0022399999999999998</v>
      </c>
      <c r="T431" s="209">
        <f>S431*H431</f>
        <v>0.0022399999999999998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0" t="s">
        <v>234</v>
      </c>
      <c r="AT431" s="210" t="s">
        <v>128</v>
      </c>
      <c r="AU431" s="210" t="s">
        <v>134</v>
      </c>
      <c r="AY431" s="19" t="s">
        <v>125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9" t="s">
        <v>134</v>
      </c>
      <c r="BK431" s="211">
        <f>ROUND(I431*H431,2)</f>
        <v>0</v>
      </c>
      <c r="BL431" s="19" t="s">
        <v>234</v>
      </c>
      <c r="BM431" s="210" t="s">
        <v>664</v>
      </c>
    </row>
    <row r="432" s="2" customFormat="1">
      <c r="A432" s="40"/>
      <c r="B432" s="41"/>
      <c r="C432" s="42"/>
      <c r="D432" s="212" t="s">
        <v>136</v>
      </c>
      <c r="E432" s="42"/>
      <c r="F432" s="213" t="s">
        <v>665</v>
      </c>
      <c r="G432" s="42"/>
      <c r="H432" s="42"/>
      <c r="I432" s="214"/>
      <c r="J432" s="42"/>
      <c r="K432" s="42"/>
      <c r="L432" s="46"/>
      <c r="M432" s="215"/>
      <c r="N432" s="216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136</v>
      </c>
      <c r="AU432" s="19" t="s">
        <v>134</v>
      </c>
    </row>
    <row r="433" s="2" customFormat="1" ht="24.15" customHeight="1">
      <c r="A433" s="40"/>
      <c r="B433" s="41"/>
      <c r="C433" s="199" t="s">
        <v>666</v>
      </c>
      <c r="D433" s="199" t="s">
        <v>128</v>
      </c>
      <c r="E433" s="200" t="s">
        <v>667</v>
      </c>
      <c r="F433" s="201" t="s">
        <v>668</v>
      </c>
      <c r="G433" s="202" t="s">
        <v>347</v>
      </c>
      <c r="H433" s="203">
        <v>12</v>
      </c>
      <c r="I433" s="204"/>
      <c r="J433" s="205">
        <f>ROUND(I433*H433,2)</f>
        <v>0</v>
      </c>
      <c r="K433" s="201" t="s">
        <v>132</v>
      </c>
      <c r="L433" s="46"/>
      <c r="M433" s="206" t="s">
        <v>19</v>
      </c>
      <c r="N433" s="207" t="s">
        <v>44</v>
      </c>
      <c r="O433" s="86"/>
      <c r="P433" s="208">
        <f>O433*H433</f>
        <v>0</v>
      </c>
      <c r="Q433" s="208">
        <v>0</v>
      </c>
      <c r="R433" s="208">
        <f>Q433*H433</f>
        <v>0</v>
      </c>
      <c r="S433" s="208">
        <v>0</v>
      </c>
      <c r="T433" s="209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0" t="s">
        <v>234</v>
      </c>
      <c r="AT433" s="210" t="s">
        <v>128</v>
      </c>
      <c r="AU433" s="210" t="s">
        <v>134</v>
      </c>
      <c r="AY433" s="19" t="s">
        <v>125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19" t="s">
        <v>134</v>
      </c>
      <c r="BK433" s="211">
        <f>ROUND(I433*H433,2)</f>
        <v>0</v>
      </c>
      <c r="BL433" s="19" t="s">
        <v>234</v>
      </c>
      <c r="BM433" s="210" t="s">
        <v>669</v>
      </c>
    </row>
    <row r="434" s="2" customFormat="1">
      <c r="A434" s="40"/>
      <c r="B434" s="41"/>
      <c r="C434" s="42"/>
      <c r="D434" s="212" t="s">
        <v>136</v>
      </c>
      <c r="E434" s="42"/>
      <c r="F434" s="213" t="s">
        <v>670</v>
      </c>
      <c r="G434" s="42"/>
      <c r="H434" s="42"/>
      <c r="I434" s="214"/>
      <c r="J434" s="42"/>
      <c r="K434" s="42"/>
      <c r="L434" s="46"/>
      <c r="M434" s="215"/>
      <c r="N434" s="216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136</v>
      </c>
      <c r="AU434" s="19" t="s">
        <v>134</v>
      </c>
    </row>
    <row r="435" s="2" customFormat="1" ht="16.5" customHeight="1">
      <c r="A435" s="40"/>
      <c r="B435" s="41"/>
      <c r="C435" s="251" t="s">
        <v>671</v>
      </c>
      <c r="D435" s="251" t="s">
        <v>321</v>
      </c>
      <c r="E435" s="252" t="s">
        <v>672</v>
      </c>
      <c r="F435" s="253" t="s">
        <v>673</v>
      </c>
      <c r="G435" s="254" t="s">
        <v>347</v>
      </c>
      <c r="H435" s="255">
        <v>12</v>
      </c>
      <c r="I435" s="256"/>
      <c r="J435" s="257">
        <f>ROUND(I435*H435,2)</f>
        <v>0</v>
      </c>
      <c r="K435" s="253" t="s">
        <v>19</v>
      </c>
      <c r="L435" s="258"/>
      <c r="M435" s="259" t="s">
        <v>19</v>
      </c>
      <c r="N435" s="260" t="s">
        <v>44</v>
      </c>
      <c r="O435" s="86"/>
      <c r="P435" s="208">
        <f>O435*H435</f>
        <v>0</v>
      </c>
      <c r="Q435" s="208">
        <v>4.0000000000000003E-05</v>
      </c>
      <c r="R435" s="208">
        <f>Q435*H435</f>
        <v>0.00048000000000000007</v>
      </c>
      <c r="S435" s="208">
        <v>0</v>
      </c>
      <c r="T435" s="209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0" t="s">
        <v>324</v>
      </c>
      <c r="AT435" s="210" t="s">
        <v>321</v>
      </c>
      <c r="AU435" s="210" t="s">
        <v>134</v>
      </c>
      <c r="AY435" s="19" t="s">
        <v>125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9" t="s">
        <v>134</v>
      </c>
      <c r="BK435" s="211">
        <f>ROUND(I435*H435,2)</f>
        <v>0</v>
      </c>
      <c r="BL435" s="19" t="s">
        <v>234</v>
      </c>
      <c r="BM435" s="210" t="s">
        <v>674</v>
      </c>
    </row>
    <row r="436" s="2" customFormat="1" ht="16.5" customHeight="1">
      <c r="A436" s="40"/>
      <c r="B436" s="41"/>
      <c r="C436" s="251" t="s">
        <v>675</v>
      </c>
      <c r="D436" s="251" t="s">
        <v>321</v>
      </c>
      <c r="E436" s="252" t="s">
        <v>676</v>
      </c>
      <c r="F436" s="253" t="s">
        <v>677</v>
      </c>
      <c r="G436" s="254" t="s">
        <v>347</v>
      </c>
      <c r="H436" s="255">
        <v>12</v>
      </c>
      <c r="I436" s="256"/>
      <c r="J436" s="257">
        <f>ROUND(I436*H436,2)</f>
        <v>0</v>
      </c>
      <c r="K436" s="253" t="s">
        <v>132</v>
      </c>
      <c r="L436" s="258"/>
      <c r="M436" s="259" t="s">
        <v>19</v>
      </c>
      <c r="N436" s="260" t="s">
        <v>44</v>
      </c>
      <c r="O436" s="86"/>
      <c r="P436" s="208">
        <f>O436*H436</f>
        <v>0</v>
      </c>
      <c r="Q436" s="208">
        <v>3.0000000000000001E-05</v>
      </c>
      <c r="R436" s="208">
        <f>Q436*H436</f>
        <v>0.00036000000000000002</v>
      </c>
      <c r="S436" s="208">
        <v>0</v>
      </c>
      <c r="T436" s="209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0" t="s">
        <v>324</v>
      </c>
      <c r="AT436" s="210" t="s">
        <v>321</v>
      </c>
      <c r="AU436" s="210" t="s">
        <v>134</v>
      </c>
      <c r="AY436" s="19" t="s">
        <v>125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9" t="s">
        <v>134</v>
      </c>
      <c r="BK436" s="211">
        <f>ROUND(I436*H436,2)</f>
        <v>0</v>
      </c>
      <c r="BL436" s="19" t="s">
        <v>234</v>
      </c>
      <c r="BM436" s="210" t="s">
        <v>678</v>
      </c>
    </row>
    <row r="437" s="2" customFormat="1" ht="16.5" customHeight="1">
      <c r="A437" s="40"/>
      <c r="B437" s="41"/>
      <c r="C437" s="251" t="s">
        <v>679</v>
      </c>
      <c r="D437" s="251" t="s">
        <v>321</v>
      </c>
      <c r="E437" s="252" t="s">
        <v>680</v>
      </c>
      <c r="F437" s="253" t="s">
        <v>681</v>
      </c>
      <c r="G437" s="254" t="s">
        <v>347</v>
      </c>
      <c r="H437" s="255">
        <v>12</v>
      </c>
      <c r="I437" s="256"/>
      <c r="J437" s="257">
        <f>ROUND(I437*H437,2)</f>
        <v>0</v>
      </c>
      <c r="K437" s="253" t="s">
        <v>132</v>
      </c>
      <c r="L437" s="258"/>
      <c r="M437" s="259" t="s">
        <v>19</v>
      </c>
      <c r="N437" s="260" t="s">
        <v>44</v>
      </c>
      <c r="O437" s="86"/>
      <c r="P437" s="208">
        <f>O437*H437</f>
        <v>0</v>
      </c>
      <c r="Q437" s="208">
        <v>1.0000000000000001E-05</v>
      </c>
      <c r="R437" s="208">
        <f>Q437*H437</f>
        <v>0.00012000000000000002</v>
      </c>
      <c r="S437" s="208">
        <v>0</v>
      </c>
      <c r="T437" s="209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0" t="s">
        <v>324</v>
      </c>
      <c r="AT437" s="210" t="s">
        <v>321</v>
      </c>
      <c r="AU437" s="210" t="s">
        <v>134</v>
      </c>
      <c r="AY437" s="19" t="s">
        <v>125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9" t="s">
        <v>134</v>
      </c>
      <c r="BK437" s="211">
        <f>ROUND(I437*H437,2)</f>
        <v>0</v>
      </c>
      <c r="BL437" s="19" t="s">
        <v>234</v>
      </c>
      <c r="BM437" s="210" t="s">
        <v>682</v>
      </c>
    </row>
    <row r="438" s="2" customFormat="1" ht="24.15" customHeight="1">
      <c r="A438" s="40"/>
      <c r="B438" s="41"/>
      <c r="C438" s="199" t="s">
        <v>683</v>
      </c>
      <c r="D438" s="199" t="s">
        <v>128</v>
      </c>
      <c r="E438" s="200" t="s">
        <v>684</v>
      </c>
      <c r="F438" s="201" t="s">
        <v>685</v>
      </c>
      <c r="G438" s="202" t="s">
        <v>347</v>
      </c>
      <c r="H438" s="203">
        <v>9</v>
      </c>
      <c r="I438" s="204"/>
      <c r="J438" s="205">
        <f>ROUND(I438*H438,2)</f>
        <v>0</v>
      </c>
      <c r="K438" s="201" t="s">
        <v>132</v>
      </c>
      <c r="L438" s="46"/>
      <c r="M438" s="206" t="s">
        <v>19</v>
      </c>
      <c r="N438" s="207" t="s">
        <v>44</v>
      </c>
      <c r="O438" s="86"/>
      <c r="P438" s="208">
        <f>O438*H438</f>
        <v>0</v>
      </c>
      <c r="Q438" s="208">
        <v>0</v>
      </c>
      <c r="R438" s="208">
        <f>Q438*H438</f>
        <v>0</v>
      </c>
      <c r="S438" s="208">
        <v>0</v>
      </c>
      <c r="T438" s="209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0" t="s">
        <v>234</v>
      </c>
      <c r="AT438" s="210" t="s">
        <v>128</v>
      </c>
      <c r="AU438" s="210" t="s">
        <v>134</v>
      </c>
      <c r="AY438" s="19" t="s">
        <v>125</v>
      </c>
      <c r="BE438" s="211">
        <f>IF(N438="základní",J438,0)</f>
        <v>0</v>
      </c>
      <c r="BF438" s="211">
        <f>IF(N438="snížená",J438,0)</f>
        <v>0</v>
      </c>
      <c r="BG438" s="211">
        <f>IF(N438="zákl. přenesená",J438,0)</f>
        <v>0</v>
      </c>
      <c r="BH438" s="211">
        <f>IF(N438="sníž. přenesená",J438,0)</f>
        <v>0</v>
      </c>
      <c r="BI438" s="211">
        <f>IF(N438="nulová",J438,0)</f>
        <v>0</v>
      </c>
      <c r="BJ438" s="19" t="s">
        <v>134</v>
      </c>
      <c r="BK438" s="211">
        <f>ROUND(I438*H438,2)</f>
        <v>0</v>
      </c>
      <c r="BL438" s="19" t="s">
        <v>234</v>
      </c>
      <c r="BM438" s="210" t="s">
        <v>686</v>
      </c>
    </row>
    <row r="439" s="2" customFormat="1">
      <c r="A439" s="40"/>
      <c r="B439" s="41"/>
      <c r="C439" s="42"/>
      <c r="D439" s="212" t="s">
        <v>136</v>
      </c>
      <c r="E439" s="42"/>
      <c r="F439" s="213" t="s">
        <v>687</v>
      </c>
      <c r="G439" s="42"/>
      <c r="H439" s="42"/>
      <c r="I439" s="214"/>
      <c r="J439" s="42"/>
      <c r="K439" s="42"/>
      <c r="L439" s="46"/>
      <c r="M439" s="215"/>
      <c r="N439" s="216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136</v>
      </c>
      <c r="AU439" s="19" t="s">
        <v>134</v>
      </c>
    </row>
    <row r="440" s="2" customFormat="1" ht="24.15" customHeight="1">
      <c r="A440" s="40"/>
      <c r="B440" s="41"/>
      <c r="C440" s="251" t="s">
        <v>688</v>
      </c>
      <c r="D440" s="251" t="s">
        <v>321</v>
      </c>
      <c r="E440" s="252" t="s">
        <v>689</v>
      </c>
      <c r="F440" s="253" t="s">
        <v>690</v>
      </c>
      <c r="G440" s="254" t="s">
        <v>347</v>
      </c>
      <c r="H440" s="255">
        <v>9</v>
      </c>
      <c r="I440" s="256"/>
      <c r="J440" s="257">
        <f>ROUND(I440*H440,2)</f>
        <v>0</v>
      </c>
      <c r="K440" s="253" t="s">
        <v>19</v>
      </c>
      <c r="L440" s="258"/>
      <c r="M440" s="259" t="s">
        <v>19</v>
      </c>
      <c r="N440" s="260" t="s">
        <v>44</v>
      </c>
      <c r="O440" s="86"/>
      <c r="P440" s="208">
        <f>O440*H440</f>
        <v>0</v>
      </c>
      <c r="Q440" s="208">
        <v>6.0000000000000002E-05</v>
      </c>
      <c r="R440" s="208">
        <f>Q440*H440</f>
        <v>0.00054000000000000001</v>
      </c>
      <c r="S440" s="208">
        <v>0</v>
      </c>
      <c r="T440" s="209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0" t="s">
        <v>324</v>
      </c>
      <c r="AT440" s="210" t="s">
        <v>321</v>
      </c>
      <c r="AU440" s="210" t="s">
        <v>134</v>
      </c>
      <c r="AY440" s="19" t="s">
        <v>125</v>
      </c>
      <c r="BE440" s="211">
        <f>IF(N440="základní",J440,0)</f>
        <v>0</v>
      </c>
      <c r="BF440" s="211">
        <f>IF(N440="snížená",J440,0)</f>
        <v>0</v>
      </c>
      <c r="BG440" s="211">
        <f>IF(N440="zákl. přenesená",J440,0)</f>
        <v>0</v>
      </c>
      <c r="BH440" s="211">
        <f>IF(N440="sníž. přenesená",J440,0)</f>
        <v>0</v>
      </c>
      <c r="BI440" s="211">
        <f>IF(N440="nulová",J440,0)</f>
        <v>0</v>
      </c>
      <c r="BJ440" s="19" t="s">
        <v>134</v>
      </c>
      <c r="BK440" s="211">
        <f>ROUND(I440*H440,2)</f>
        <v>0</v>
      </c>
      <c r="BL440" s="19" t="s">
        <v>234</v>
      </c>
      <c r="BM440" s="210" t="s">
        <v>691</v>
      </c>
    </row>
    <row r="441" s="2" customFormat="1" ht="24.15" customHeight="1">
      <c r="A441" s="40"/>
      <c r="B441" s="41"/>
      <c r="C441" s="199" t="s">
        <v>692</v>
      </c>
      <c r="D441" s="199" t="s">
        <v>128</v>
      </c>
      <c r="E441" s="200" t="s">
        <v>693</v>
      </c>
      <c r="F441" s="201" t="s">
        <v>694</v>
      </c>
      <c r="G441" s="202" t="s">
        <v>347</v>
      </c>
      <c r="H441" s="203">
        <v>12</v>
      </c>
      <c r="I441" s="204"/>
      <c r="J441" s="205">
        <f>ROUND(I441*H441,2)</f>
        <v>0</v>
      </c>
      <c r="K441" s="201" t="s">
        <v>132</v>
      </c>
      <c r="L441" s="46"/>
      <c r="M441" s="206" t="s">
        <v>19</v>
      </c>
      <c r="N441" s="207" t="s">
        <v>44</v>
      </c>
      <c r="O441" s="86"/>
      <c r="P441" s="208">
        <f>O441*H441</f>
        <v>0</v>
      </c>
      <c r="Q441" s="208">
        <v>0</v>
      </c>
      <c r="R441" s="208">
        <f>Q441*H441</f>
        <v>0</v>
      </c>
      <c r="S441" s="208">
        <v>0</v>
      </c>
      <c r="T441" s="20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0" t="s">
        <v>234</v>
      </c>
      <c r="AT441" s="210" t="s">
        <v>128</v>
      </c>
      <c r="AU441" s="210" t="s">
        <v>134</v>
      </c>
      <c r="AY441" s="19" t="s">
        <v>125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9" t="s">
        <v>134</v>
      </c>
      <c r="BK441" s="211">
        <f>ROUND(I441*H441,2)</f>
        <v>0</v>
      </c>
      <c r="BL441" s="19" t="s">
        <v>234</v>
      </c>
      <c r="BM441" s="210" t="s">
        <v>695</v>
      </c>
    </row>
    <row r="442" s="2" customFormat="1">
      <c r="A442" s="40"/>
      <c r="B442" s="41"/>
      <c r="C442" s="42"/>
      <c r="D442" s="212" t="s">
        <v>136</v>
      </c>
      <c r="E442" s="42"/>
      <c r="F442" s="213" t="s">
        <v>696</v>
      </c>
      <c r="G442" s="42"/>
      <c r="H442" s="42"/>
      <c r="I442" s="214"/>
      <c r="J442" s="42"/>
      <c r="K442" s="42"/>
      <c r="L442" s="46"/>
      <c r="M442" s="215"/>
      <c r="N442" s="21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136</v>
      </c>
      <c r="AU442" s="19" t="s">
        <v>134</v>
      </c>
    </row>
    <row r="443" s="2" customFormat="1" ht="16.5" customHeight="1">
      <c r="A443" s="40"/>
      <c r="B443" s="41"/>
      <c r="C443" s="251" t="s">
        <v>697</v>
      </c>
      <c r="D443" s="251" t="s">
        <v>321</v>
      </c>
      <c r="E443" s="252" t="s">
        <v>698</v>
      </c>
      <c r="F443" s="253" t="s">
        <v>699</v>
      </c>
      <c r="G443" s="254" t="s">
        <v>347</v>
      </c>
      <c r="H443" s="255">
        <v>12</v>
      </c>
      <c r="I443" s="256"/>
      <c r="J443" s="257">
        <f>ROUND(I443*H443,2)</f>
        <v>0</v>
      </c>
      <c r="K443" s="253" t="s">
        <v>19</v>
      </c>
      <c r="L443" s="258"/>
      <c r="M443" s="259" t="s">
        <v>19</v>
      </c>
      <c r="N443" s="260" t="s">
        <v>44</v>
      </c>
      <c r="O443" s="86"/>
      <c r="P443" s="208">
        <f>O443*H443</f>
        <v>0</v>
      </c>
      <c r="Q443" s="208">
        <v>0.00010000000000000001</v>
      </c>
      <c r="R443" s="208">
        <f>Q443*H443</f>
        <v>0.0012000000000000001</v>
      </c>
      <c r="S443" s="208">
        <v>0</v>
      </c>
      <c r="T443" s="209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0" t="s">
        <v>324</v>
      </c>
      <c r="AT443" s="210" t="s">
        <v>321</v>
      </c>
      <c r="AU443" s="210" t="s">
        <v>134</v>
      </c>
      <c r="AY443" s="19" t="s">
        <v>125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9" t="s">
        <v>134</v>
      </c>
      <c r="BK443" s="211">
        <f>ROUND(I443*H443,2)</f>
        <v>0</v>
      </c>
      <c r="BL443" s="19" t="s">
        <v>234</v>
      </c>
      <c r="BM443" s="210" t="s">
        <v>700</v>
      </c>
    </row>
    <row r="444" s="2" customFormat="1" ht="24.15" customHeight="1">
      <c r="A444" s="40"/>
      <c r="B444" s="41"/>
      <c r="C444" s="199" t="s">
        <v>701</v>
      </c>
      <c r="D444" s="199" t="s">
        <v>128</v>
      </c>
      <c r="E444" s="200" t="s">
        <v>702</v>
      </c>
      <c r="F444" s="201" t="s">
        <v>703</v>
      </c>
      <c r="G444" s="202" t="s">
        <v>347</v>
      </c>
      <c r="H444" s="203">
        <v>3</v>
      </c>
      <c r="I444" s="204"/>
      <c r="J444" s="205">
        <f>ROUND(I444*H444,2)</f>
        <v>0</v>
      </c>
      <c r="K444" s="201" t="s">
        <v>132</v>
      </c>
      <c r="L444" s="46"/>
      <c r="M444" s="206" t="s">
        <v>19</v>
      </c>
      <c r="N444" s="207" t="s">
        <v>44</v>
      </c>
      <c r="O444" s="86"/>
      <c r="P444" s="208">
        <f>O444*H444</f>
        <v>0</v>
      </c>
      <c r="Q444" s="208">
        <v>0</v>
      </c>
      <c r="R444" s="208">
        <f>Q444*H444</f>
        <v>0</v>
      </c>
      <c r="S444" s="208">
        <v>0</v>
      </c>
      <c r="T444" s="209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0" t="s">
        <v>234</v>
      </c>
      <c r="AT444" s="210" t="s">
        <v>128</v>
      </c>
      <c r="AU444" s="210" t="s">
        <v>134</v>
      </c>
      <c r="AY444" s="19" t="s">
        <v>125</v>
      </c>
      <c r="BE444" s="211">
        <f>IF(N444="základní",J444,0)</f>
        <v>0</v>
      </c>
      <c r="BF444" s="211">
        <f>IF(N444="snížená",J444,0)</f>
        <v>0</v>
      </c>
      <c r="BG444" s="211">
        <f>IF(N444="zákl. přenesená",J444,0)</f>
        <v>0</v>
      </c>
      <c r="BH444" s="211">
        <f>IF(N444="sníž. přenesená",J444,0)</f>
        <v>0</v>
      </c>
      <c r="BI444" s="211">
        <f>IF(N444="nulová",J444,0)</f>
        <v>0</v>
      </c>
      <c r="BJ444" s="19" t="s">
        <v>134</v>
      </c>
      <c r="BK444" s="211">
        <f>ROUND(I444*H444,2)</f>
        <v>0</v>
      </c>
      <c r="BL444" s="19" t="s">
        <v>234</v>
      </c>
      <c r="BM444" s="210" t="s">
        <v>704</v>
      </c>
    </row>
    <row r="445" s="2" customFormat="1">
      <c r="A445" s="40"/>
      <c r="B445" s="41"/>
      <c r="C445" s="42"/>
      <c r="D445" s="212" t="s">
        <v>136</v>
      </c>
      <c r="E445" s="42"/>
      <c r="F445" s="213" t="s">
        <v>705</v>
      </c>
      <c r="G445" s="42"/>
      <c r="H445" s="42"/>
      <c r="I445" s="214"/>
      <c r="J445" s="42"/>
      <c r="K445" s="42"/>
      <c r="L445" s="46"/>
      <c r="M445" s="215"/>
      <c r="N445" s="216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136</v>
      </c>
      <c r="AU445" s="19" t="s">
        <v>134</v>
      </c>
    </row>
    <row r="446" s="2" customFormat="1" ht="16.5" customHeight="1">
      <c r="A446" s="40"/>
      <c r="B446" s="41"/>
      <c r="C446" s="251" t="s">
        <v>706</v>
      </c>
      <c r="D446" s="251" t="s">
        <v>321</v>
      </c>
      <c r="E446" s="252" t="s">
        <v>707</v>
      </c>
      <c r="F446" s="253" t="s">
        <v>708</v>
      </c>
      <c r="G446" s="254" t="s">
        <v>347</v>
      </c>
      <c r="H446" s="255">
        <v>3</v>
      </c>
      <c r="I446" s="256"/>
      <c r="J446" s="257">
        <f>ROUND(I446*H446,2)</f>
        <v>0</v>
      </c>
      <c r="K446" s="253" t="s">
        <v>132</v>
      </c>
      <c r="L446" s="258"/>
      <c r="M446" s="259" t="s">
        <v>19</v>
      </c>
      <c r="N446" s="260" t="s">
        <v>44</v>
      </c>
      <c r="O446" s="86"/>
      <c r="P446" s="208">
        <f>O446*H446</f>
        <v>0</v>
      </c>
      <c r="Q446" s="208">
        <v>0.00020000000000000001</v>
      </c>
      <c r="R446" s="208">
        <f>Q446*H446</f>
        <v>0.00060000000000000006</v>
      </c>
      <c r="S446" s="208">
        <v>0</v>
      </c>
      <c r="T446" s="209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0" t="s">
        <v>324</v>
      </c>
      <c r="AT446" s="210" t="s">
        <v>321</v>
      </c>
      <c r="AU446" s="210" t="s">
        <v>134</v>
      </c>
      <c r="AY446" s="19" t="s">
        <v>125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9" t="s">
        <v>134</v>
      </c>
      <c r="BK446" s="211">
        <f>ROUND(I446*H446,2)</f>
        <v>0</v>
      </c>
      <c r="BL446" s="19" t="s">
        <v>234</v>
      </c>
      <c r="BM446" s="210" t="s">
        <v>709</v>
      </c>
    </row>
    <row r="447" s="2" customFormat="1" ht="24.15" customHeight="1">
      <c r="A447" s="40"/>
      <c r="B447" s="41"/>
      <c r="C447" s="199" t="s">
        <v>710</v>
      </c>
      <c r="D447" s="199" t="s">
        <v>128</v>
      </c>
      <c r="E447" s="200" t="s">
        <v>711</v>
      </c>
      <c r="F447" s="201" t="s">
        <v>712</v>
      </c>
      <c r="G447" s="202" t="s">
        <v>347</v>
      </c>
      <c r="H447" s="203">
        <v>4</v>
      </c>
      <c r="I447" s="204"/>
      <c r="J447" s="205">
        <f>ROUND(I447*H447,2)</f>
        <v>0</v>
      </c>
      <c r="K447" s="201" t="s">
        <v>132</v>
      </c>
      <c r="L447" s="46"/>
      <c r="M447" s="206" t="s">
        <v>19</v>
      </c>
      <c r="N447" s="207" t="s">
        <v>44</v>
      </c>
      <c r="O447" s="86"/>
      <c r="P447" s="208">
        <f>O447*H447</f>
        <v>0</v>
      </c>
      <c r="Q447" s="208">
        <v>0</v>
      </c>
      <c r="R447" s="208">
        <f>Q447*H447</f>
        <v>0</v>
      </c>
      <c r="S447" s="208">
        <v>0</v>
      </c>
      <c r="T447" s="209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0" t="s">
        <v>234</v>
      </c>
      <c r="AT447" s="210" t="s">
        <v>128</v>
      </c>
      <c r="AU447" s="210" t="s">
        <v>134</v>
      </c>
      <c r="AY447" s="19" t="s">
        <v>125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9" t="s">
        <v>134</v>
      </c>
      <c r="BK447" s="211">
        <f>ROUND(I447*H447,2)</f>
        <v>0</v>
      </c>
      <c r="BL447" s="19" t="s">
        <v>234</v>
      </c>
      <c r="BM447" s="210" t="s">
        <v>713</v>
      </c>
    </row>
    <row r="448" s="2" customFormat="1">
      <c r="A448" s="40"/>
      <c r="B448" s="41"/>
      <c r="C448" s="42"/>
      <c r="D448" s="212" t="s">
        <v>136</v>
      </c>
      <c r="E448" s="42"/>
      <c r="F448" s="213" t="s">
        <v>714</v>
      </c>
      <c r="G448" s="42"/>
      <c r="H448" s="42"/>
      <c r="I448" s="214"/>
      <c r="J448" s="42"/>
      <c r="K448" s="42"/>
      <c r="L448" s="46"/>
      <c r="M448" s="215"/>
      <c r="N448" s="216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136</v>
      </c>
      <c r="AU448" s="19" t="s">
        <v>134</v>
      </c>
    </row>
    <row r="449" s="2" customFormat="1" ht="16.5" customHeight="1">
      <c r="A449" s="40"/>
      <c r="B449" s="41"/>
      <c r="C449" s="251" t="s">
        <v>715</v>
      </c>
      <c r="D449" s="251" t="s">
        <v>321</v>
      </c>
      <c r="E449" s="252" t="s">
        <v>716</v>
      </c>
      <c r="F449" s="253" t="s">
        <v>717</v>
      </c>
      <c r="G449" s="254" t="s">
        <v>347</v>
      </c>
      <c r="H449" s="255">
        <v>4</v>
      </c>
      <c r="I449" s="256"/>
      <c r="J449" s="257">
        <f>ROUND(I449*H449,2)</f>
        <v>0</v>
      </c>
      <c r="K449" s="253" t="s">
        <v>132</v>
      </c>
      <c r="L449" s="258"/>
      <c r="M449" s="259" t="s">
        <v>19</v>
      </c>
      <c r="N449" s="260" t="s">
        <v>44</v>
      </c>
      <c r="O449" s="86"/>
      <c r="P449" s="208">
        <f>O449*H449</f>
        <v>0</v>
      </c>
      <c r="Q449" s="208">
        <v>0.00080000000000000004</v>
      </c>
      <c r="R449" s="208">
        <f>Q449*H449</f>
        <v>0.0032000000000000002</v>
      </c>
      <c r="S449" s="208">
        <v>0</v>
      </c>
      <c r="T449" s="209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0" t="s">
        <v>324</v>
      </c>
      <c r="AT449" s="210" t="s">
        <v>321</v>
      </c>
      <c r="AU449" s="210" t="s">
        <v>134</v>
      </c>
      <c r="AY449" s="19" t="s">
        <v>125</v>
      </c>
      <c r="BE449" s="211">
        <f>IF(N449="základní",J449,0)</f>
        <v>0</v>
      </c>
      <c r="BF449" s="211">
        <f>IF(N449="snížená",J449,0)</f>
        <v>0</v>
      </c>
      <c r="BG449" s="211">
        <f>IF(N449="zákl. přenesená",J449,0)</f>
        <v>0</v>
      </c>
      <c r="BH449" s="211">
        <f>IF(N449="sníž. přenesená",J449,0)</f>
        <v>0</v>
      </c>
      <c r="BI449" s="211">
        <f>IF(N449="nulová",J449,0)</f>
        <v>0</v>
      </c>
      <c r="BJ449" s="19" t="s">
        <v>134</v>
      </c>
      <c r="BK449" s="211">
        <f>ROUND(I449*H449,2)</f>
        <v>0</v>
      </c>
      <c r="BL449" s="19" t="s">
        <v>234</v>
      </c>
      <c r="BM449" s="210" t="s">
        <v>718</v>
      </c>
    </row>
    <row r="450" s="2" customFormat="1" ht="16.5" customHeight="1">
      <c r="A450" s="40"/>
      <c r="B450" s="41"/>
      <c r="C450" s="199" t="s">
        <v>719</v>
      </c>
      <c r="D450" s="199" t="s">
        <v>128</v>
      </c>
      <c r="E450" s="200" t="s">
        <v>720</v>
      </c>
      <c r="F450" s="201" t="s">
        <v>721</v>
      </c>
      <c r="G450" s="202" t="s">
        <v>347</v>
      </c>
      <c r="H450" s="203">
        <v>1</v>
      </c>
      <c r="I450" s="204"/>
      <c r="J450" s="205">
        <f>ROUND(I450*H450,2)</f>
        <v>0</v>
      </c>
      <c r="K450" s="201" t="s">
        <v>132</v>
      </c>
      <c r="L450" s="46"/>
      <c r="M450" s="206" t="s">
        <v>19</v>
      </c>
      <c r="N450" s="207" t="s">
        <v>44</v>
      </c>
      <c r="O450" s="86"/>
      <c r="P450" s="208">
        <f>O450*H450</f>
        <v>0</v>
      </c>
      <c r="Q450" s="208">
        <v>0</v>
      </c>
      <c r="R450" s="208">
        <f>Q450*H450</f>
        <v>0</v>
      </c>
      <c r="S450" s="208">
        <v>0</v>
      </c>
      <c r="T450" s="209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0" t="s">
        <v>234</v>
      </c>
      <c r="AT450" s="210" t="s">
        <v>128</v>
      </c>
      <c r="AU450" s="210" t="s">
        <v>134</v>
      </c>
      <c r="AY450" s="19" t="s">
        <v>125</v>
      </c>
      <c r="BE450" s="211">
        <f>IF(N450="základní",J450,0)</f>
        <v>0</v>
      </c>
      <c r="BF450" s="211">
        <f>IF(N450="snížená",J450,0)</f>
        <v>0</v>
      </c>
      <c r="BG450" s="211">
        <f>IF(N450="zákl. přenesená",J450,0)</f>
        <v>0</v>
      </c>
      <c r="BH450" s="211">
        <f>IF(N450="sníž. přenesená",J450,0)</f>
        <v>0</v>
      </c>
      <c r="BI450" s="211">
        <f>IF(N450="nulová",J450,0)</f>
        <v>0</v>
      </c>
      <c r="BJ450" s="19" t="s">
        <v>134</v>
      </c>
      <c r="BK450" s="211">
        <f>ROUND(I450*H450,2)</f>
        <v>0</v>
      </c>
      <c r="BL450" s="19" t="s">
        <v>234</v>
      </c>
      <c r="BM450" s="210" t="s">
        <v>722</v>
      </c>
    </row>
    <row r="451" s="2" customFormat="1">
      <c r="A451" s="40"/>
      <c r="B451" s="41"/>
      <c r="C451" s="42"/>
      <c r="D451" s="212" t="s">
        <v>136</v>
      </c>
      <c r="E451" s="42"/>
      <c r="F451" s="213" t="s">
        <v>723</v>
      </c>
      <c r="G451" s="42"/>
      <c r="H451" s="42"/>
      <c r="I451" s="214"/>
      <c r="J451" s="42"/>
      <c r="K451" s="42"/>
      <c r="L451" s="46"/>
      <c r="M451" s="215"/>
      <c r="N451" s="216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136</v>
      </c>
      <c r="AU451" s="19" t="s">
        <v>134</v>
      </c>
    </row>
    <row r="452" s="13" customFormat="1">
      <c r="A452" s="13"/>
      <c r="B452" s="217"/>
      <c r="C452" s="218"/>
      <c r="D452" s="219" t="s">
        <v>138</v>
      </c>
      <c r="E452" s="220" t="s">
        <v>19</v>
      </c>
      <c r="F452" s="221" t="s">
        <v>77</v>
      </c>
      <c r="G452" s="218"/>
      <c r="H452" s="222">
        <v>1</v>
      </c>
      <c r="I452" s="223"/>
      <c r="J452" s="218"/>
      <c r="K452" s="218"/>
      <c r="L452" s="224"/>
      <c r="M452" s="225"/>
      <c r="N452" s="226"/>
      <c r="O452" s="226"/>
      <c r="P452" s="226"/>
      <c r="Q452" s="226"/>
      <c r="R452" s="226"/>
      <c r="S452" s="226"/>
      <c r="T452" s="22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28" t="s">
        <v>138</v>
      </c>
      <c r="AU452" s="228" t="s">
        <v>134</v>
      </c>
      <c r="AV452" s="13" t="s">
        <v>134</v>
      </c>
      <c r="AW452" s="13" t="s">
        <v>33</v>
      </c>
      <c r="AX452" s="13" t="s">
        <v>77</v>
      </c>
      <c r="AY452" s="228" t="s">
        <v>125</v>
      </c>
    </row>
    <row r="453" s="2" customFormat="1" ht="16.5" customHeight="1">
      <c r="A453" s="40"/>
      <c r="B453" s="41"/>
      <c r="C453" s="251" t="s">
        <v>724</v>
      </c>
      <c r="D453" s="251" t="s">
        <v>321</v>
      </c>
      <c r="E453" s="252" t="s">
        <v>725</v>
      </c>
      <c r="F453" s="253" t="s">
        <v>726</v>
      </c>
      <c r="G453" s="254" t="s">
        <v>19</v>
      </c>
      <c r="H453" s="255">
        <v>1</v>
      </c>
      <c r="I453" s="256"/>
      <c r="J453" s="257">
        <f>ROUND(I453*H453,2)</f>
        <v>0</v>
      </c>
      <c r="K453" s="253" t="s">
        <v>19</v>
      </c>
      <c r="L453" s="258"/>
      <c r="M453" s="259" t="s">
        <v>19</v>
      </c>
      <c r="N453" s="260" t="s">
        <v>44</v>
      </c>
      <c r="O453" s="86"/>
      <c r="P453" s="208">
        <f>O453*H453</f>
        <v>0</v>
      </c>
      <c r="Q453" s="208">
        <v>0</v>
      </c>
      <c r="R453" s="208">
        <f>Q453*H453</f>
        <v>0</v>
      </c>
      <c r="S453" s="208">
        <v>0</v>
      </c>
      <c r="T453" s="209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0" t="s">
        <v>324</v>
      </c>
      <c r="AT453" s="210" t="s">
        <v>321</v>
      </c>
      <c r="AU453" s="210" t="s">
        <v>134</v>
      </c>
      <c r="AY453" s="19" t="s">
        <v>125</v>
      </c>
      <c r="BE453" s="211">
        <f>IF(N453="základní",J453,0)</f>
        <v>0</v>
      </c>
      <c r="BF453" s="211">
        <f>IF(N453="snížená",J453,0)</f>
        <v>0</v>
      </c>
      <c r="BG453" s="211">
        <f>IF(N453="zákl. přenesená",J453,0)</f>
        <v>0</v>
      </c>
      <c r="BH453" s="211">
        <f>IF(N453="sníž. přenesená",J453,0)</f>
        <v>0</v>
      </c>
      <c r="BI453" s="211">
        <f>IF(N453="nulová",J453,0)</f>
        <v>0</v>
      </c>
      <c r="BJ453" s="19" t="s">
        <v>134</v>
      </c>
      <c r="BK453" s="211">
        <f>ROUND(I453*H453,2)</f>
        <v>0</v>
      </c>
      <c r="BL453" s="19" t="s">
        <v>234</v>
      </c>
      <c r="BM453" s="210" t="s">
        <v>727</v>
      </c>
    </row>
    <row r="454" s="2" customFormat="1" ht="24.15" customHeight="1">
      <c r="A454" s="40"/>
      <c r="B454" s="41"/>
      <c r="C454" s="199" t="s">
        <v>728</v>
      </c>
      <c r="D454" s="199" t="s">
        <v>128</v>
      </c>
      <c r="E454" s="200" t="s">
        <v>729</v>
      </c>
      <c r="F454" s="201" t="s">
        <v>730</v>
      </c>
      <c r="G454" s="202" t="s">
        <v>347</v>
      </c>
      <c r="H454" s="203">
        <v>1</v>
      </c>
      <c r="I454" s="204"/>
      <c r="J454" s="205">
        <f>ROUND(I454*H454,2)</f>
        <v>0</v>
      </c>
      <c r="K454" s="201" t="s">
        <v>132</v>
      </c>
      <c r="L454" s="46"/>
      <c r="M454" s="206" t="s">
        <v>19</v>
      </c>
      <c r="N454" s="207" t="s">
        <v>44</v>
      </c>
      <c r="O454" s="86"/>
      <c r="P454" s="208">
        <f>O454*H454</f>
        <v>0</v>
      </c>
      <c r="Q454" s="208">
        <v>0</v>
      </c>
      <c r="R454" s="208">
        <f>Q454*H454</f>
        <v>0</v>
      </c>
      <c r="S454" s="208">
        <v>0</v>
      </c>
      <c r="T454" s="209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0" t="s">
        <v>234</v>
      </c>
      <c r="AT454" s="210" t="s">
        <v>128</v>
      </c>
      <c r="AU454" s="210" t="s">
        <v>134</v>
      </c>
      <c r="AY454" s="19" t="s">
        <v>125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9" t="s">
        <v>134</v>
      </c>
      <c r="BK454" s="211">
        <f>ROUND(I454*H454,2)</f>
        <v>0</v>
      </c>
      <c r="BL454" s="19" t="s">
        <v>234</v>
      </c>
      <c r="BM454" s="210" t="s">
        <v>731</v>
      </c>
    </row>
    <row r="455" s="2" customFormat="1">
      <c r="A455" s="40"/>
      <c r="B455" s="41"/>
      <c r="C455" s="42"/>
      <c r="D455" s="212" t="s">
        <v>136</v>
      </c>
      <c r="E455" s="42"/>
      <c r="F455" s="213" t="s">
        <v>732</v>
      </c>
      <c r="G455" s="42"/>
      <c r="H455" s="42"/>
      <c r="I455" s="214"/>
      <c r="J455" s="42"/>
      <c r="K455" s="42"/>
      <c r="L455" s="46"/>
      <c r="M455" s="215"/>
      <c r="N455" s="216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136</v>
      </c>
      <c r="AU455" s="19" t="s">
        <v>134</v>
      </c>
    </row>
    <row r="456" s="2" customFormat="1" ht="24.15" customHeight="1">
      <c r="A456" s="40"/>
      <c r="B456" s="41"/>
      <c r="C456" s="199" t="s">
        <v>733</v>
      </c>
      <c r="D456" s="199" t="s">
        <v>128</v>
      </c>
      <c r="E456" s="200" t="s">
        <v>734</v>
      </c>
      <c r="F456" s="201" t="s">
        <v>735</v>
      </c>
      <c r="G456" s="202" t="s">
        <v>330</v>
      </c>
      <c r="H456" s="261"/>
      <c r="I456" s="204"/>
      <c r="J456" s="205">
        <f>ROUND(I456*H456,2)</f>
        <v>0</v>
      </c>
      <c r="K456" s="201" t="s">
        <v>132</v>
      </c>
      <c r="L456" s="46"/>
      <c r="M456" s="206" t="s">
        <v>19</v>
      </c>
      <c r="N456" s="207" t="s">
        <v>44</v>
      </c>
      <c r="O456" s="86"/>
      <c r="P456" s="208">
        <f>O456*H456</f>
        <v>0</v>
      </c>
      <c r="Q456" s="208">
        <v>0</v>
      </c>
      <c r="R456" s="208">
        <f>Q456*H456</f>
        <v>0</v>
      </c>
      <c r="S456" s="208">
        <v>0</v>
      </c>
      <c r="T456" s="209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0" t="s">
        <v>234</v>
      </c>
      <c r="AT456" s="210" t="s">
        <v>128</v>
      </c>
      <c r="AU456" s="210" t="s">
        <v>134</v>
      </c>
      <c r="AY456" s="19" t="s">
        <v>125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9" t="s">
        <v>134</v>
      </c>
      <c r="BK456" s="211">
        <f>ROUND(I456*H456,2)</f>
        <v>0</v>
      </c>
      <c r="BL456" s="19" t="s">
        <v>234</v>
      </c>
      <c r="BM456" s="210" t="s">
        <v>736</v>
      </c>
    </row>
    <row r="457" s="2" customFormat="1">
      <c r="A457" s="40"/>
      <c r="B457" s="41"/>
      <c r="C457" s="42"/>
      <c r="D457" s="212" t="s">
        <v>136</v>
      </c>
      <c r="E457" s="42"/>
      <c r="F457" s="213" t="s">
        <v>737</v>
      </c>
      <c r="G457" s="42"/>
      <c r="H457" s="42"/>
      <c r="I457" s="214"/>
      <c r="J457" s="42"/>
      <c r="K457" s="42"/>
      <c r="L457" s="46"/>
      <c r="M457" s="215"/>
      <c r="N457" s="216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136</v>
      </c>
      <c r="AU457" s="19" t="s">
        <v>134</v>
      </c>
    </row>
    <row r="458" s="12" customFormat="1" ht="22.8" customHeight="1">
      <c r="A458" s="12"/>
      <c r="B458" s="183"/>
      <c r="C458" s="184"/>
      <c r="D458" s="185" t="s">
        <v>71</v>
      </c>
      <c r="E458" s="197" t="s">
        <v>738</v>
      </c>
      <c r="F458" s="197" t="s">
        <v>739</v>
      </c>
      <c r="G458" s="184"/>
      <c r="H458" s="184"/>
      <c r="I458" s="187"/>
      <c r="J458" s="198">
        <f>BK458</f>
        <v>0</v>
      </c>
      <c r="K458" s="184"/>
      <c r="L458" s="189"/>
      <c r="M458" s="190"/>
      <c r="N458" s="191"/>
      <c r="O458" s="191"/>
      <c r="P458" s="192">
        <f>SUM(P459:P474)</f>
        <v>0</v>
      </c>
      <c r="Q458" s="191"/>
      <c r="R458" s="192">
        <f>SUM(R459:R474)</f>
        <v>0.00116</v>
      </c>
      <c r="S458" s="191"/>
      <c r="T458" s="193">
        <f>SUM(T459:T474)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94" t="s">
        <v>134</v>
      </c>
      <c r="AT458" s="195" t="s">
        <v>71</v>
      </c>
      <c r="AU458" s="195" t="s">
        <v>77</v>
      </c>
      <c r="AY458" s="194" t="s">
        <v>125</v>
      </c>
      <c r="BK458" s="196">
        <f>SUM(BK459:BK474)</f>
        <v>0</v>
      </c>
    </row>
    <row r="459" s="2" customFormat="1" ht="16.5" customHeight="1">
      <c r="A459" s="40"/>
      <c r="B459" s="41"/>
      <c r="C459" s="199" t="s">
        <v>740</v>
      </c>
      <c r="D459" s="199" t="s">
        <v>128</v>
      </c>
      <c r="E459" s="200" t="s">
        <v>741</v>
      </c>
      <c r="F459" s="201" t="s">
        <v>742</v>
      </c>
      <c r="G459" s="202" t="s">
        <v>184</v>
      </c>
      <c r="H459" s="203">
        <v>15</v>
      </c>
      <c r="I459" s="204"/>
      <c r="J459" s="205">
        <f>ROUND(I459*H459,2)</f>
        <v>0</v>
      </c>
      <c r="K459" s="201" t="s">
        <v>132</v>
      </c>
      <c r="L459" s="46"/>
      <c r="M459" s="206" t="s">
        <v>19</v>
      </c>
      <c r="N459" s="207" t="s">
        <v>44</v>
      </c>
      <c r="O459" s="86"/>
      <c r="P459" s="208">
        <f>O459*H459</f>
        <v>0</v>
      </c>
      <c r="Q459" s="208">
        <v>0</v>
      </c>
      <c r="R459" s="208">
        <f>Q459*H459</f>
        <v>0</v>
      </c>
      <c r="S459" s="208">
        <v>0</v>
      </c>
      <c r="T459" s="209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0" t="s">
        <v>234</v>
      </c>
      <c r="AT459" s="210" t="s">
        <v>128</v>
      </c>
      <c r="AU459" s="210" t="s">
        <v>134</v>
      </c>
      <c r="AY459" s="19" t="s">
        <v>125</v>
      </c>
      <c r="BE459" s="211">
        <f>IF(N459="základní",J459,0)</f>
        <v>0</v>
      </c>
      <c r="BF459" s="211">
        <f>IF(N459="snížená",J459,0)</f>
        <v>0</v>
      </c>
      <c r="BG459" s="211">
        <f>IF(N459="zákl. přenesená",J459,0)</f>
        <v>0</v>
      </c>
      <c r="BH459" s="211">
        <f>IF(N459="sníž. přenesená",J459,0)</f>
        <v>0</v>
      </c>
      <c r="BI459" s="211">
        <f>IF(N459="nulová",J459,0)</f>
        <v>0</v>
      </c>
      <c r="BJ459" s="19" t="s">
        <v>134</v>
      </c>
      <c r="BK459" s="211">
        <f>ROUND(I459*H459,2)</f>
        <v>0</v>
      </c>
      <c r="BL459" s="19" t="s">
        <v>234</v>
      </c>
      <c r="BM459" s="210" t="s">
        <v>743</v>
      </c>
    </row>
    <row r="460" s="2" customFormat="1">
      <c r="A460" s="40"/>
      <c r="B460" s="41"/>
      <c r="C460" s="42"/>
      <c r="D460" s="212" t="s">
        <v>136</v>
      </c>
      <c r="E460" s="42"/>
      <c r="F460" s="213" t="s">
        <v>744</v>
      </c>
      <c r="G460" s="42"/>
      <c r="H460" s="42"/>
      <c r="I460" s="214"/>
      <c r="J460" s="42"/>
      <c r="K460" s="42"/>
      <c r="L460" s="46"/>
      <c r="M460" s="215"/>
      <c r="N460" s="216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136</v>
      </c>
      <c r="AU460" s="19" t="s">
        <v>134</v>
      </c>
    </row>
    <row r="461" s="13" customFormat="1">
      <c r="A461" s="13"/>
      <c r="B461" s="217"/>
      <c r="C461" s="218"/>
      <c r="D461" s="219" t="s">
        <v>138</v>
      </c>
      <c r="E461" s="220" t="s">
        <v>19</v>
      </c>
      <c r="F461" s="221" t="s">
        <v>8</v>
      </c>
      <c r="G461" s="218"/>
      <c r="H461" s="222">
        <v>15</v>
      </c>
      <c r="I461" s="223"/>
      <c r="J461" s="218"/>
      <c r="K461" s="218"/>
      <c r="L461" s="224"/>
      <c r="M461" s="225"/>
      <c r="N461" s="226"/>
      <c r="O461" s="226"/>
      <c r="P461" s="226"/>
      <c r="Q461" s="226"/>
      <c r="R461" s="226"/>
      <c r="S461" s="226"/>
      <c r="T461" s="22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28" t="s">
        <v>138</v>
      </c>
      <c r="AU461" s="228" t="s">
        <v>134</v>
      </c>
      <c r="AV461" s="13" t="s">
        <v>134</v>
      </c>
      <c r="AW461" s="13" t="s">
        <v>33</v>
      </c>
      <c r="AX461" s="13" t="s">
        <v>72</v>
      </c>
      <c r="AY461" s="228" t="s">
        <v>125</v>
      </c>
    </row>
    <row r="462" s="15" customFormat="1">
      <c r="A462" s="15"/>
      <c r="B462" s="240"/>
      <c r="C462" s="241"/>
      <c r="D462" s="219" t="s">
        <v>138</v>
      </c>
      <c r="E462" s="242" t="s">
        <v>19</v>
      </c>
      <c r="F462" s="243" t="s">
        <v>148</v>
      </c>
      <c r="G462" s="241"/>
      <c r="H462" s="244">
        <v>15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0" t="s">
        <v>138</v>
      </c>
      <c r="AU462" s="250" t="s">
        <v>134</v>
      </c>
      <c r="AV462" s="15" t="s">
        <v>133</v>
      </c>
      <c r="AW462" s="15" t="s">
        <v>33</v>
      </c>
      <c r="AX462" s="15" t="s">
        <v>77</v>
      </c>
      <c r="AY462" s="250" t="s">
        <v>125</v>
      </c>
    </row>
    <row r="463" s="2" customFormat="1" ht="16.5" customHeight="1">
      <c r="A463" s="40"/>
      <c r="B463" s="41"/>
      <c r="C463" s="251" t="s">
        <v>745</v>
      </c>
      <c r="D463" s="251" t="s">
        <v>321</v>
      </c>
      <c r="E463" s="252" t="s">
        <v>746</v>
      </c>
      <c r="F463" s="253" t="s">
        <v>747</v>
      </c>
      <c r="G463" s="254" t="s">
        <v>184</v>
      </c>
      <c r="H463" s="255">
        <v>18</v>
      </c>
      <c r="I463" s="256"/>
      <c r="J463" s="257">
        <f>ROUND(I463*H463,2)</f>
        <v>0</v>
      </c>
      <c r="K463" s="253" t="s">
        <v>132</v>
      </c>
      <c r="L463" s="258"/>
      <c r="M463" s="259" t="s">
        <v>19</v>
      </c>
      <c r="N463" s="260" t="s">
        <v>44</v>
      </c>
      <c r="O463" s="86"/>
      <c r="P463" s="208">
        <f>O463*H463</f>
        <v>0</v>
      </c>
      <c r="Q463" s="208">
        <v>5.0000000000000002E-05</v>
      </c>
      <c r="R463" s="208">
        <f>Q463*H463</f>
        <v>0.00090000000000000008</v>
      </c>
      <c r="S463" s="208">
        <v>0</v>
      </c>
      <c r="T463" s="209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0" t="s">
        <v>324</v>
      </c>
      <c r="AT463" s="210" t="s">
        <v>321</v>
      </c>
      <c r="AU463" s="210" t="s">
        <v>134</v>
      </c>
      <c r="AY463" s="19" t="s">
        <v>125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9" t="s">
        <v>134</v>
      </c>
      <c r="BK463" s="211">
        <f>ROUND(I463*H463,2)</f>
        <v>0</v>
      </c>
      <c r="BL463" s="19" t="s">
        <v>234</v>
      </c>
      <c r="BM463" s="210" t="s">
        <v>748</v>
      </c>
    </row>
    <row r="464" s="13" customFormat="1">
      <c r="A464" s="13"/>
      <c r="B464" s="217"/>
      <c r="C464" s="218"/>
      <c r="D464" s="219" t="s">
        <v>138</v>
      </c>
      <c r="E464" s="220" t="s">
        <v>19</v>
      </c>
      <c r="F464" s="221" t="s">
        <v>749</v>
      </c>
      <c r="G464" s="218"/>
      <c r="H464" s="222">
        <v>18</v>
      </c>
      <c r="I464" s="223"/>
      <c r="J464" s="218"/>
      <c r="K464" s="218"/>
      <c r="L464" s="224"/>
      <c r="M464" s="225"/>
      <c r="N464" s="226"/>
      <c r="O464" s="226"/>
      <c r="P464" s="226"/>
      <c r="Q464" s="226"/>
      <c r="R464" s="226"/>
      <c r="S464" s="226"/>
      <c r="T464" s="22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28" t="s">
        <v>138</v>
      </c>
      <c r="AU464" s="228" t="s">
        <v>134</v>
      </c>
      <c r="AV464" s="13" t="s">
        <v>134</v>
      </c>
      <c r="AW464" s="13" t="s">
        <v>33</v>
      </c>
      <c r="AX464" s="13" t="s">
        <v>72</v>
      </c>
      <c r="AY464" s="228" t="s">
        <v>125</v>
      </c>
    </row>
    <row r="465" s="15" customFormat="1">
      <c r="A465" s="15"/>
      <c r="B465" s="240"/>
      <c r="C465" s="241"/>
      <c r="D465" s="219" t="s">
        <v>138</v>
      </c>
      <c r="E465" s="242" t="s">
        <v>19</v>
      </c>
      <c r="F465" s="243" t="s">
        <v>148</v>
      </c>
      <c r="G465" s="241"/>
      <c r="H465" s="244">
        <v>18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0" t="s">
        <v>138</v>
      </c>
      <c r="AU465" s="250" t="s">
        <v>134</v>
      </c>
      <c r="AV465" s="15" t="s">
        <v>133</v>
      </c>
      <c r="AW465" s="15" t="s">
        <v>33</v>
      </c>
      <c r="AX465" s="15" t="s">
        <v>77</v>
      </c>
      <c r="AY465" s="250" t="s">
        <v>125</v>
      </c>
    </row>
    <row r="466" s="2" customFormat="1" ht="16.5" customHeight="1">
      <c r="A466" s="40"/>
      <c r="B466" s="41"/>
      <c r="C466" s="199" t="s">
        <v>750</v>
      </c>
      <c r="D466" s="199" t="s">
        <v>128</v>
      </c>
      <c r="E466" s="200" t="s">
        <v>751</v>
      </c>
      <c r="F466" s="201" t="s">
        <v>752</v>
      </c>
      <c r="G466" s="202" t="s">
        <v>347</v>
      </c>
      <c r="H466" s="203">
        <v>1</v>
      </c>
      <c r="I466" s="204"/>
      <c r="J466" s="205">
        <f>ROUND(I466*H466,2)</f>
        <v>0</v>
      </c>
      <c r="K466" s="201" t="s">
        <v>132</v>
      </c>
      <c r="L466" s="46"/>
      <c r="M466" s="206" t="s">
        <v>19</v>
      </c>
      <c r="N466" s="207" t="s">
        <v>44</v>
      </c>
      <c r="O466" s="86"/>
      <c r="P466" s="208">
        <f>O466*H466</f>
        <v>0</v>
      </c>
      <c r="Q466" s="208">
        <v>0</v>
      </c>
      <c r="R466" s="208">
        <f>Q466*H466</f>
        <v>0</v>
      </c>
      <c r="S466" s="208">
        <v>0</v>
      </c>
      <c r="T466" s="209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0" t="s">
        <v>234</v>
      </c>
      <c r="AT466" s="210" t="s">
        <v>128</v>
      </c>
      <c r="AU466" s="210" t="s">
        <v>134</v>
      </c>
      <c r="AY466" s="19" t="s">
        <v>125</v>
      </c>
      <c r="BE466" s="211">
        <f>IF(N466="základní",J466,0)</f>
        <v>0</v>
      </c>
      <c r="BF466" s="211">
        <f>IF(N466="snížená",J466,0)</f>
        <v>0</v>
      </c>
      <c r="BG466" s="211">
        <f>IF(N466="zákl. přenesená",J466,0)</f>
        <v>0</v>
      </c>
      <c r="BH466" s="211">
        <f>IF(N466="sníž. přenesená",J466,0)</f>
        <v>0</v>
      </c>
      <c r="BI466" s="211">
        <f>IF(N466="nulová",J466,0)</f>
        <v>0</v>
      </c>
      <c r="BJ466" s="19" t="s">
        <v>134</v>
      </c>
      <c r="BK466" s="211">
        <f>ROUND(I466*H466,2)</f>
        <v>0</v>
      </c>
      <c r="BL466" s="19" t="s">
        <v>234</v>
      </c>
      <c r="BM466" s="210" t="s">
        <v>753</v>
      </c>
    </row>
    <row r="467" s="2" customFormat="1">
      <c r="A467" s="40"/>
      <c r="B467" s="41"/>
      <c r="C467" s="42"/>
      <c r="D467" s="212" t="s">
        <v>136</v>
      </c>
      <c r="E467" s="42"/>
      <c r="F467" s="213" t="s">
        <v>754</v>
      </c>
      <c r="G467" s="42"/>
      <c r="H467" s="42"/>
      <c r="I467" s="214"/>
      <c r="J467" s="42"/>
      <c r="K467" s="42"/>
      <c r="L467" s="46"/>
      <c r="M467" s="215"/>
      <c r="N467" s="216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136</v>
      </c>
      <c r="AU467" s="19" t="s">
        <v>134</v>
      </c>
    </row>
    <row r="468" s="2" customFormat="1" ht="16.5" customHeight="1">
      <c r="A468" s="40"/>
      <c r="B468" s="41"/>
      <c r="C468" s="251" t="s">
        <v>755</v>
      </c>
      <c r="D468" s="251" t="s">
        <v>321</v>
      </c>
      <c r="E468" s="252" t="s">
        <v>756</v>
      </c>
      <c r="F468" s="253" t="s">
        <v>757</v>
      </c>
      <c r="G468" s="254" t="s">
        <v>347</v>
      </c>
      <c r="H468" s="255">
        <v>1</v>
      </c>
      <c r="I468" s="256"/>
      <c r="J468" s="257">
        <f>ROUND(I468*H468,2)</f>
        <v>0</v>
      </c>
      <c r="K468" s="253" t="s">
        <v>132</v>
      </c>
      <c r="L468" s="258"/>
      <c r="M468" s="259" t="s">
        <v>19</v>
      </c>
      <c r="N468" s="260" t="s">
        <v>44</v>
      </c>
      <c r="O468" s="86"/>
      <c r="P468" s="208">
        <f>O468*H468</f>
        <v>0</v>
      </c>
      <c r="Q468" s="208">
        <v>0.00025999999999999998</v>
      </c>
      <c r="R468" s="208">
        <f>Q468*H468</f>
        <v>0.00025999999999999998</v>
      </c>
      <c r="S468" s="208">
        <v>0</v>
      </c>
      <c r="T468" s="209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0" t="s">
        <v>324</v>
      </c>
      <c r="AT468" s="210" t="s">
        <v>321</v>
      </c>
      <c r="AU468" s="210" t="s">
        <v>134</v>
      </c>
      <c r="AY468" s="19" t="s">
        <v>125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19" t="s">
        <v>134</v>
      </c>
      <c r="BK468" s="211">
        <f>ROUND(I468*H468,2)</f>
        <v>0</v>
      </c>
      <c r="BL468" s="19" t="s">
        <v>234</v>
      </c>
      <c r="BM468" s="210" t="s">
        <v>758</v>
      </c>
    </row>
    <row r="469" s="2" customFormat="1" ht="16.5" customHeight="1">
      <c r="A469" s="40"/>
      <c r="B469" s="41"/>
      <c r="C469" s="199" t="s">
        <v>759</v>
      </c>
      <c r="D469" s="199" t="s">
        <v>128</v>
      </c>
      <c r="E469" s="200" t="s">
        <v>760</v>
      </c>
      <c r="F469" s="201" t="s">
        <v>761</v>
      </c>
      <c r="G469" s="202" t="s">
        <v>347</v>
      </c>
      <c r="H469" s="203">
        <v>2</v>
      </c>
      <c r="I469" s="204"/>
      <c r="J469" s="205">
        <f>ROUND(I469*H469,2)</f>
        <v>0</v>
      </c>
      <c r="K469" s="201" t="s">
        <v>132</v>
      </c>
      <c r="L469" s="46"/>
      <c r="M469" s="206" t="s">
        <v>19</v>
      </c>
      <c r="N469" s="207" t="s">
        <v>44</v>
      </c>
      <c r="O469" s="86"/>
      <c r="P469" s="208">
        <f>O469*H469</f>
        <v>0</v>
      </c>
      <c r="Q469" s="208">
        <v>0</v>
      </c>
      <c r="R469" s="208">
        <f>Q469*H469</f>
        <v>0</v>
      </c>
      <c r="S469" s="208">
        <v>0</v>
      </c>
      <c r="T469" s="20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0" t="s">
        <v>234</v>
      </c>
      <c r="AT469" s="210" t="s">
        <v>128</v>
      </c>
      <c r="AU469" s="210" t="s">
        <v>134</v>
      </c>
      <c r="AY469" s="19" t="s">
        <v>125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9" t="s">
        <v>134</v>
      </c>
      <c r="BK469" s="211">
        <f>ROUND(I469*H469,2)</f>
        <v>0</v>
      </c>
      <c r="BL469" s="19" t="s">
        <v>234</v>
      </c>
      <c r="BM469" s="210" t="s">
        <v>762</v>
      </c>
    </row>
    <row r="470" s="2" customFormat="1">
      <c r="A470" s="40"/>
      <c r="B470" s="41"/>
      <c r="C470" s="42"/>
      <c r="D470" s="212" t="s">
        <v>136</v>
      </c>
      <c r="E470" s="42"/>
      <c r="F470" s="213" t="s">
        <v>763</v>
      </c>
      <c r="G470" s="42"/>
      <c r="H470" s="42"/>
      <c r="I470" s="214"/>
      <c r="J470" s="42"/>
      <c r="K470" s="42"/>
      <c r="L470" s="46"/>
      <c r="M470" s="215"/>
      <c r="N470" s="216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136</v>
      </c>
      <c r="AU470" s="19" t="s">
        <v>134</v>
      </c>
    </row>
    <row r="471" s="2" customFormat="1" ht="16.5" customHeight="1">
      <c r="A471" s="40"/>
      <c r="B471" s="41"/>
      <c r="C471" s="199" t="s">
        <v>764</v>
      </c>
      <c r="D471" s="199" t="s">
        <v>128</v>
      </c>
      <c r="E471" s="200" t="s">
        <v>765</v>
      </c>
      <c r="F471" s="201" t="s">
        <v>766</v>
      </c>
      <c r="G471" s="202" t="s">
        <v>347</v>
      </c>
      <c r="H471" s="203">
        <v>4</v>
      </c>
      <c r="I471" s="204"/>
      <c r="J471" s="205">
        <f>ROUND(I471*H471,2)</f>
        <v>0</v>
      </c>
      <c r="K471" s="201" t="s">
        <v>132</v>
      </c>
      <c r="L471" s="46"/>
      <c r="M471" s="206" t="s">
        <v>19</v>
      </c>
      <c r="N471" s="207" t="s">
        <v>44</v>
      </c>
      <c r="O471" s="86"/>
      <c r="P471" s="208">
        <f>O471*H471</f>
        <v>0</v>
      </c>
      <c r="Q471" s="208">
        <v>0</v>
      </c>
      <c r="R471" s="208">
        <f>Q471*H471</f>
        <v>0</v>
      </c>
      <c r="S471" s="208">
        <v>0</v>
      </c>
      <c r="T471" s="20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0" t="s">
        <v>234</v>
      </c>
      <c r="AT471" s="210" t="s">
        <v>128</v>
      </c>
      <c r="AU471" s="210" t="s">
        <v>134</v>
      </c>
      <c r="AY471" s="19" t="s">
        <v>125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9" t="s">
        <v>134</v>
      </c>
      <c r="BK471" s="211">
        <f>ROUND(I471*H471,2)</f>
        <v>0</v>
      </c>
      <c r="BL471" s="19" t="s">
        <v>234</v>
      </c>
      <c r="BM471" s="210" t="s">
        <v>767</v>
      </c>
    </row>
    <row r="472" s="2" customFormat="1">
      <c r="A472" s="40"/>
      <c r="B472" s="41"/>
      <c r="C472" s="42"/>
      <c r="D472" s="212" t="s">
        <v>136</v>
      </c>
      <c r="E472" s="42"/>
      <c r="F472" s="213" t="s">
        <v>768</v>
      </c>
      <c r="G472" s="42"/>
      <c r="H472" s="42"/>
      <c r="I472" s="214"/>
      <c r="J472" s="42"/>
      <c r="K472" s="42"/>
      <c r="L472" s="46"/>
      <c r="M472" s="215"/>
      <c r="N472" s="216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136</v>
      </c>
      <c r="AU472" s="19" t="s">
        <v>134</v>
      </c>
    </row>
    <row r="473" s="2" customFormat="1" ht="24.15" customHeight="1">
      <c r="A473" s="40"/>
      <c r="B473" s="41"/>
      <c r="C473" s="199" t="s">
        <v>769</v>
      </c>
      <c r="D473" s="199" t="s">
        <v>128</v>
      </c>
      <c r="E473" s="200" t="s">
        <v>770</v>
      </c>
      <c r="F473" s="201" t="s">
        <v>771</v>
      </c>
      <c r="G473" s="202" t="s">
        <v>330</v>
      </c>
      <c r="H473" s="261"/>
      <c r="I473" s="204"/>
      <c r="J473" s="205">
        <f>ROUND(I473*H473,2)</f>
        <v>0</v>
      </c>
      <c r="K473" s="201" t="s">
        <v>132</v>
      </c>
      <c r="L473" s="46"/>
      <c r="M473" s="206" t="s">
        <v>19</v>
      </c>
      <c r="N473" s="207" t="s">
        <v>44</v>
      </c>
      <c r="O473" s="86"/>
      <c r="P473" s="208">
        <f>O473*H473</f>
        <v>0</v>
      </c>
      <c r="Q473" s="208">
        <v>0</v>
      </c>
      <c r="R473" s="208">
        <f>Q473*H473</f>
        <v>0</v>
      </c>
      <c r="S473" s="208">
        <v>0</v>
      </c>
      <c r="T473" s="209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0" t="s">
        <v>234</v>
      </c>
      <c r="AT473" s="210" t="s">
        <v>128</v>
      </c>
      <c r="AU473" s="210" t="s">
        <v>134</v>
      </c>
      <c r="AY473" s="19" t="s">
        <v>125</v>
      </c>
      <c r="BE473" s="211">
        <f>IF(N473="základní",J473,0)</f>
        <v>0</v>
      </c>
      <c r="BF473" s="211">
        <f>IF(N473="snížená",J473,0)</f>
        <v>0</v>
      </c>
      <c r="BG473" s="211">
        <f>IF(N473="zákl. přenesená",J473,0)</f>
        <v>0</v>
      </c>
      <c r="BH473" s="211">
        <f>IF(N473="sníž. přenesená",J473,0)</f>
        <v>0</v>
      </c>
      <c r="BI473" s="211">
        <f>IF(N473="nulová",J473,0)</f>
        <v>0</v>
      </c>
      <c r="BJ473" s="19" t="s">
        <v>134</v>
      </c>
      <c r="BK473" s="211">
        <f>ROUND(I473*H473,2)</f>
        <v>0</v>
      </c>
      <c r="BL473" s="19" t="s">
        <v>234</v>
      </c>
      <c r="BM473" s="210" t="s">
        <v>772</v>
      </c>
    </row>
    <row r="474" s="2" customFormat="1">
      <c r="A474" s="40"/>
      <c r="B474" s="41"/>
      <c r="C474" s="42"/>
      <c r="D474" s="212" t="s">
        <v>136</v>
      </c>
      <c r="E474" s="42"/>
      <c r="F474" s="213" t="s">
        <v>773</v>
      </c>
      <c r="G474" s="42"/>
      <c r="H474" s="42"/>
      <c r="I474" s="214"/>
      <c r="J474" s="42"/>
      <c r="K474" s="42"/>
      <c r="L474" s="46"/>
      <c r="M474" s="215"/>
      <c r="N474" s="216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136</v>
      </c>
      <c r="AU474" s="19" t="s">
        <v>134</v>
      </c>
    </row>
    <row r="475" s="12" customFormat="1" ht="22.8" customHeight="1">
      <c r="A475" s="12"/>
      <c r="B475" s="183"/>
      <c r="C475" s="184"/>
      <c r="D475" s="185" t="s">
        <v>71</v>
      </c>
      <c r="E475" s="197" t="s">
        <v>774</v>
      </c>
      <c r="F475" s="197" t="s">
        <v>775</v>
      </c>
      <c r="G475" s="184"/>
      <c r="H475" s="184"/>
      <c r="I475" s="187"/>
      <c r="J475" s="198">
        <f>BK475</f>
        <v>0</v>
      </c>
      <c r="K475" s="184"/>
      <c r="L475" s="189"/>
      <c r="M475" s="190"/>
      <c r="N475" s="191"/>
      <c r="O475" s="191"/>
      <c r="P475" s="192">
        <f>SUM(P476:P482)</f>
        <v>0</v>
      </c>
      <c r="Q475" s="191"/>
      <c r="R475" s="192">
        <f>SUM(R476:R482)</f>
        <v>0.012109999999999999</v>
      </c>
      <c r="S475" s="191"/>
      <c r="T475" s="193">
        <f>SUM(T476:T482)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94" t="s">
        <v>134</v>
      </c>
      <c r="AT475" s="195" t="s">
        <v>71</v>
      </c>
      <c r="AU475" s="195" t="s">
        <v>77</v>
      </c>
      <c r="AY475" s="194" t="s">
        <v>125</v>
      </c>
      <c r="BK475" s="196">
        <f>SUM(BK476:BK482)</f>
        <v>0</v>
      </c>
    </row>
    <row r="476" s="2" customFormat="1" ht="16.5" customHeight="1">
      <c r="A476" s="40"/>
      <c r="B476" s="41"/>
      <c r="C476" s="199" t="s">
        <v>776</v>
      </c>
      <c r="D476" s="199" t="s">
        <v>128</v>
      </c>
      <c r="E476" s="200" t="s">
        <v>777</v>
      </c>
      <c r="F476" s="201" t="s">
        <v>778</v>
      </c>
      <c r="G476" s="202" t="s">
        <v>347</v>
      </c>
      <c r="H476" s="203">
        <v>3</v>
      </c>
      <c r="I476" s="204"/>
      <c r="J476" s="205">
        <f>ROUND(I476*H476,2)</f>
        <v>0</v>
      </c>
      <c r="K476" s="201" t="s">
        <v>19</v>
      </c>
      <c r="L476" s="46"/>
      <c r="M476" s="206" t="s">
        <v>19</v>
      </c>
      <c r="N476" s="207" t="s">
        <v>44</v>
      </c>
      <c r="O476" s="86"/>
      <c r="P476" s="208">
        <f>O476*H476</f>
        <v>0</v>
      </c>
      <c r="Q476" s="208">
        <v>0</v>
      </c>
      <c r="R476" s="208">
        <f>Q476*H476</f>
        <v>0</v>
      </c>
      <c r="S476" s="208">
        <v>0</v>
      </c>
      <c r="T476" s="209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0" t="s">
        <v>234</v>
      </c>
      <c r="AT476" s="210" t="s">
        <v>128</v>
      </c>
      <c r="AU476" s="210" t="s">
        <v>134</v>
      </c>
      <c r="AY476" s="19" t="s">
        <v>125</v>
      </c>
      <c r="BE476" s="211">
        <f>IF(N476="základní",J476,0)</f>
        <v>0</v>
      </c>
      <c r="BF476" s="211">
        <f>IF(N476="snížená",J476,0)</f>
        <v>0</v>
      </c>
      <c r="BG476" s="211">
        <f>IF(N476="zákl. přenesená",J476,0)</f>
        <v>0</v>
      </c>
      <c r="BH476" s="211">
        <f>IF(N476="sníž. přenesená",J476,0)</f>
        <v>0</v>
      </c>
      <c r="BI476" s="211">
        <f>IF(N476="nulová",J476,0)</f>
        <v>0</v>
      </c>
      <c r="BJ476" s="19" t="s">
        <v>134</v>
      </c>
      <c r="BK476" s="211">
        <f>ROUND(I476*H476,2)</f>
        <v>0</v>
      </c>
      <c r="BL476" s="19" t="s">
        <v>234</v>
      </c>
      <c r="BM476" s="210" t="s">
        <v>779</v>
      </c>
    </row>
    <row r="477" s="2" customFormat="1" ht="16.5" customHeight="1">
      <c r="A477" s="40"/>
      <c r="B477" s="41"/>
      <c r="C477" s="251" t="s">
        <v>780</v>
      </c>
      <c r="D477" s="251" t="s">
        <v>321</v>
      </c>
      <c r="E477" s="252" t="s">
        <v>781</v>
      </c>
      <c r="F477" s="253" t="s">
        <v>782</v>
      </c>
      <c r="G477" s="254" t="s">
        <v>347</v>
      </c>
      <c r="H477" s="255">
        <v>3</v>
      </c>
      <c r="I477" s="256"/>
      <c r="J477" s="257">
        <f>ROUND(I477*H477,2)</f>
        <v>0</v>
      </c>
      <c r="K477" s="253" t="s">
        <v>19</v>
      </c>
      <c r="L477" s="258"/>
      <c r="M477" s="259" t="s">
        <v>19</v>
      </c>
      <c r="N477" s="260" t="s">
        <v>44</v>
      </c>
      <c r="O477" s="86"/>
      <c r="P477" s="208">
        <f>O477*H477</f>
        <v>0</v>
      </c>
      <c r="Q477" s="208">
        <v>0.00056999999999999998</v>
      </c>
      <c r="R477" s="208">
        <f>Q477*H477</f>
        <v>0.0017099999999999999</v>
      </c>
      <c r="S477" s="208">
        <v>0</v>
      </c>
      <c r="T477" s="209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0" t="s">
        <v>324</v>
      </c>
      <c r="AT477" s="210" t="s">
        <v>321</v>
      </c>
      <c r="AU477" s="210" t="s">
        <v>134</v>
      </c>
      <c r="AY477" s="19" t="s">
        <v>125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9" t="s">
        <v>134</v>
      </c>
      <c r="BK477" s="211">
        <f>ROUND(I477*H477,2)</f>
        <v>0</v>
      </c>
      <c r="BL477" s="19" t="s">
        <v>234</v>
      </c>
      <c r="BM477" s="210" t="s">
        <v>783</v>
      </c>
    </row>
    <row r="478" s="2" customFormat="1" ht="16.5" customHeight="1">
      <c r="A478" s="40"/>
      <c r="B478" s="41"/>
      <c r="C478" s="199" t="s">
        <v>784</v>
      </c>
      <c r="D478" s="199" t="s">
        <v>128</v>
      </c>
      <c r="E478" s="200" t="s">
        <v>785</v>
      </c>
      <c r="F478" s="201" t="s">
        <v>786</v>
      </c>
      <c r="G478" s="202" t="s">
        <v>347</v>
      </c>
      <c r="H478" s="203">
        <v>1</v>
      </c>
      <c r="I478" s="204"/>
      <c r="J478" s="205">
        <f>ROUND(I478*H478,2)</f>
        <v>0</v>
      </c>
      <c r="K478" s="201" t="s">
        <v>132</v>
      </c>
      <c r="L478" s="46"/>
      <c r="M478" s="206" t="s">
        <v>19</v>
      </c>
      <c r="N478" s="207" t="s">
        <v>44</v>
      </c>
      <c r="O478" s="86"/>
      <c r="P478" s="208">
        <f>O478*H478</f>
        <v>0</v>
      </c>
      <c r="Q478" s="208">
        <v>0</v>
      </c>
      <c r="R478" s="208">
        <f>Q478*H478</f>
        <v>0</v>
      </c>
      <c r="S478" s="208">
        <v>0</v>
      </c>
      <c r="T478" s="209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0" t="s">
        <v>234</v>
      </c>
      <c r="AT478" s="210" t="s">
        <v>128</v>
      </c>
      <c r="AU478" s="210" t="s">
        <v>134</v>
      </c>
      <c r="AY478" s="19" t="s">
        <v>125</v>
      </c>
      <c r="BE478" s="211">
        <f>IF(N478="základní",J478,0)</f>
        <v>0</v>
      </c>
      <c r="BF478" s="211">
        <f>IF(N478="snížená",J478,0)</f>
        <v>0</v>
      </c>
      <c r="BG478" s="211">
        <f>IF(N478="zákl. přenesená",J478,0)</f>
        <v>0</v>
      </c>
      <c r="BH478" s="211">
        <f>IF(N478="sníž. přenesená",J478,0)</f>
        <v>0</v>
      </c>
      <c r="BI478" s="211">
        <f>IF(N478="nulová",J478,0)</f>
        <v>0</v>
      </c>
      <c r="BJ478" s="19" t="s">
        <v>134</v>
      </c>
      <c r="BK478" s="211">
        <f>ROUND(I478*H478,2)</f>
        <v>0</v>
      </c>
      <c r="BL478" s="19" t="s">
        <v>234</v>
      </c>
      <c r="BM478" s="210" t="s">
        <v>787</v>
      </c>
    </row>
    <row r="479" s="2" customFormat="1">
      <c r="A479" s="40"/>
      <c r="B479" s="41"/>
      <c r="C479" s="42"/>
      <c r="D479" s="212" t="s">
        <v>136</v>
      </c>
      <c r="E479" s="42"/>
      <c r="F479" s="213" t="s">
        <v>788</v>
      </c>
      <c r="G479" s="42"/>
      <c r="H479" s="42"/>
      <c r="I479" s="214"/>
      <c r="J479" s="42"/>
      <c r="K479" s="42"/>
      <c r="L479" s="46"/>
      <c r="M479" s="215"/>
      <c r="N479" s="216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136</v>
      </c>
      <c r="AU479" s="19" t="s">
        <v>134</v>
      </c>
    </row>
    <row r="480" s="2" customFormat="1" ht="16.5" customHeight="1">
      <c r="A480" s="40"/>
      <c r="B480" s="41"/>
      <c r="C480" s="251" t="s">
        <v>789</v>
      </c>
      <c r="D480" s="251" t="s">
        <v>321</v>
      </c>
      <c r="E480" s="252" t="s">
        <v>790</v>
      </c>
      <c r="F480" s="253" t="s">
        <v>791</v>
      </c>
      <c r="G480" s="254" t="s">
        <v>347</v>
      </c>
      <c r="H480" s="255">
        <v>1</v>
      </c>
      <c r="I480" s="256"/>
      <c r="J480" s="257">
        <f>ROUND(I480*H480,2)</f>
        <v>0</v>
      </c>
      <c r="K480" s="253" t="s">
        <v>132</v>
      </c>
      <c r="L480" s="258"/>
      <c r="M480" s="259" t="s">
        <v>19</v>
      </c>
      <c r="N480" s="260" t="s">
        <v>44</v>
      </c>
      <c r="O480" s="86"/>
      <c r="P480" s="208">
        <f>O480*H480</f>
        <v>0</v>
      </c>
      <c r="Q480" s="208">
        <v>0.0104</v>
      </c>
      <c r="R480" s="208">
        <f>Q480*H480</f>
        <v>0.0104</v>
      </c>
      <c r="S480" s="208">
        <v>0</v>
      </c>
      <c r="T480" s="209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0" t="s">
        <v>324</v>
      </c>
      <c r="AT480" s="210" t="s">
        <v>321</v>
      </c>
      <c r="AU480" s="210" t="s">
        <v>134</v>
      </c>
      <c r="AY480" s="19" t="s">
        <v>125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9" t="s">
        <v>134</v>
      </c>
      <c r="BK480" s="211">
        <f>ROUND(I480*H480,2)</f>
        <v>0</v>
      </c>
      <c r="BL480" s="19" t="s">
        <v>234</v>
      </c>
      <c r="BM480" s="210" t="s">
        <v>792</v>
      </c>
    </row>
    <row r="481" s="2" customFormat="1" ht="24.15" customHeight="1">
      <c r="A481" s="40"/>
      <c r="B481" s="41"/>
      <c r="C481" s="199" t="s">
        <v>793</v>
      </c>
      <c r="D481" s="199" t="s">
        <v>128</v>
      </c>
      <c r="E481" s="200" t="s">
        <v>794</v>
      </c>
      <c r="F481" s="201" t="s">
        <v>795</v>
      </c>
      <c r="G481" s="202" t="s">
        <v>330</v>
      </c>
      <c r="H481" s="261"/>
      <c r="I481" s="204"/>
      <c r="J481" s="205">
        <f>ROUND(I481*H481,2)</f>
        <v>0</v>
      </c>
      <c r="K481" s="201" t="s">
        <v>132</v>
      </c>
      <c r="L481" s="46"/>
      <c r="M481" s="206" t="s">
        <v>19</v>
      </c>
      <c r="N481" s="207" t="s">
        <v>44</v>
      </c>
      <c r="O481" s="86"/>
      <c r="P481" s="208">
        <f>O481*H481</f>
        <v>0</v>
      </c>
      <c r="Q481" s="208">
        <v>0</v>
      </c>
      <c r="R481" s="208">
        <f>Q481*H481</f>
        <v>0</v>
      </c>
      <c r="S481" s="208">
        <v>0</v>
      </c>
      <c r="T481" s="209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0" t="s">
        <v>234</v>
      </c>
      <c r="AT481" s="210" t="s">
        <v>128</v>
      </c>
      <c r="AU481" s="210" t="s">
        <v>134</v>
      </c>
      <c r="AY481" s="19" t="s">
        <v>125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9" t="s">
        <v>134</v>
      </c>
      <c r="BK481" s="211">
        <f>ROUND(I481*H481,2)</f>
        <v>0</v>
      </c>
      <c r="BL481" s="19" t="s">
        <v>234</v>
      </c>
      <c r="BM481" s="210" t="s">
        <v>796</v>
      </c>
    </row>
    <row r="482" s="2" customFormat="1">
      <c r="A482" s="40"/>
      <c r="B482" s="41"/>
      <c r="C482" s="42"/>
      <c r="D482" s="212" t="s">
        <v>136</v>
      </c>
      <c r="E482" s="42"/>
      <c r="F482" s="213" t="s">
        <v>797</v>
      </c>
      <c r="G482" s="42"/>
      <c r="H482" s="42"/>
      <c r="I482" s="214"/>
      <c r="J482" s="42"/>
      <c r="K482" s="42"/>
      <c r="L482" s="46"/>
      <c r="M482" s="215"/>
      <c r="N482" s="21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136</v>
      </c>
      <c r="AU482" s="19" t="s">
        <v>134</v>
      </c>
    </row>
    <row r="483" s="12" customFormat="1" ht="22.8" customHeight="1">
      <c r="A483" s="12"/>
      <c r="B483" s="183"/>
      <c r="C483" s="184"/>
      <c r="D483" s="185" t="s">
        <v>71</v>
      </c>
      <c r="E483" s="197" t="s">
        <v>798</v>
      </c>
      <c r="F483" s="197" t="s">
        <v>799</v>
      </c>
      <c r="G483" s="184"/>
      <c r="H483" s="184"/>
      <c r="I483" s="187"/>
      <c r="J483" s="198">
        <f>BK483</f>
        <v>0</v>
      </c>
      <c r="K483" s="184"/>
      <c r="L483" s="189"/>
      <c r="M483" s="190"/>
      <c r="N483" s="191"/>
      <c r="O483" s="191"/>
      <c r="P483" s="192">
        <f>SUM(P484:P495)</f>
        <v>0</v>
      </c>
      <c r="Q483" s="191"/>
      <c r="R483" s="192">
        <f>SUM(R484:R495)</f>
        <v>0.0027899999999999999</v>
      </c>
      <c r="S483" s="191"/>
      <c r="T483" s="193">
        <f>SUM(T484:T495)</f>
        <v>0.057382199999999994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94" t="s">
        <v>134</v>
      </c>
      <c r="AT483" s="195" t="s">
        <v>71</v>
      </c>
      <c r="AU483" s="195" t="s">
        <v>77</v>
      </c>
      <c r="AY483" s="194" t="s">
        <v>125</v>
      </c>
      <c r="BK483" s="196">
        <f>SUM(BK484:BK495)</f>
        <v>0</v>
      </c>
    </row>
    <row r="484" s="2" customFormat="1" ht="16.5" customHeight="1">
      <c r="A484" s="40"/>
      <c r="B484" s="41"/>
      <c r="C484" s="199" t="s">
        <v>800</v>
      </c>
      <c r="D484" s="199" t="s">
        <v>128</v>
      </c>
      <c r="E484" s="200" t="s">
        <v>801</v>
      </c>
      <c r="F484" s="201" t="s">
        <v>802</v>
      </c>
      <c r="G484" s="202" t="s">
        <v>131</v>
      </c>
      <c r="H484" s="203">
        <v>5.3879999999999999</v>
      </c>
      <c r="I484" s="204"/>
      <c r="J484" s="205">
        <f>ROUND(I484*H484,2)</f>
        <v>0</v>
      </c>
      <c r="K484" s="201" t="s">
        <v>132</v>
      </c>
      <c r="L484" s="46"/>
      <c r="M484" s="206" t="s">
        <v>19</v>
      </c>
      <c r="N484" s="207" t="s">
        <v>44</v>
      </c>
      <c r="O484" s="86"/>
      <c r="P484" s="208">
        <f>O484*H484</f>
        <v>0</v>
      </c>
      <c r="Q484" s="208">
        <v>0</v>
      </c>
      <c r="R484" s="208">
        <f>Q484*H484</f>
        <v>0</v>
      </c>
      <c r="S484" s="208">
        <v>0.01065</v>
      </c>
      <c r="T484" s="209">
        <f>S484*H484</f>
        <v>0.057382199999999994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0" t="s">
        <v>234</v>
      </c>
      <c r="AT484" s="210" t="s">
        <v>128</v>
      </c>
      <c r="AU484" s="210" t="s">
        <v>134</v>
      </c>
      <c r="AY484" s="19" t="s">
        <v>125</v>
      </c>
      <c r="BE484" s="211">
        <f>IF(N484="základní",J484,0)</f>
        <v>0</v>
      </c>
      <c r="BF484" s="211">
        <f>IF(N484="snížená",J484,0)</f>
        <v>0</v>
      </c>
      <c r="BG484" s="211">
        <f>IF(N484="zákl. přenesená",J484,0)</f>
        <v>0</v>
      </c>
      <c r="BH484" s="211">
        <f>IF(N484="sníž. přenesená",J484,0)</f>
        <v>0</v>
      </c>
      <c r="BI484" s="211">
        <f>IF(N484="nulová",J484,0)</f>
        <v>0</v>
      </c>
      <c r="BJ484" s="19" t="s">
        <v>134</v>
      </c>
      <c r="BK484" s="211">
        <f>ROUND(I484*H484,2)</f>
        <v>0</v>
      </c>
      <c r="BL484" s="19" t="s">
        <v>234</v>
      </c>
      <c r="BM484" s="210" t="s">
        <v>803</v>
      </c>
    </row>
    <row r="485" s="2" customFormat="1">
      <c r="A485" s="40"/>
      <c r="B485" s="41"/>
      <c r="C485" s="42"/>
      <c r="D485" s="212" t="s">
        <v>136</v>
      </c>
      <c r="E485" s="42"/>
      <c r="F485" s="213" t="s">
        <v>804</v>
      </c>
      <c r="G485" s="42"/>
      <c r="H485" s="42"/>
      <c r="I485" s="214"/>
      <c r="J485" s="42"/>
      <c r="K485" s="42"/>
      <c r="L485" s="46"/>
      <c r="M485" s="215"/>
      <c r="N485" s="216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136</v>
      </c>
      <c r="AU485" s="19" t="s">
        <v>134</v>
      </c>
    </row>
    <row r="486" s="13" customFormat="1">
      <c r="A486" s="13"/>
      <c r="B486" s="217"/>
      <c r="C486" s="218"/>
      <c r="D486" s="219" t="s">
        <v>138</v>
      </c>
      <c r="E486" s="220" t="s">
        <v>19</v>
      </c>
      <c r="F486" s="221" t="s">
        <v>145</v>
      </c>
      <c r="G486" s="218"/>
      <c r="H486" s="222">
        <v>4.2450000000000001</v>
      </c>
      <c r="I486" s="223"/>
      <c r="J486" s="218"/>
      <c r="K486" s="218"/>
      <c r="L486" s="224"/>
      <c r="M486" s="225"/>
      <c r="N486" s="226"/>
      <c r="O486" s="226"/>
      <c r="P486" s="226"/>
      <c r="Q486" s="226"/>
      <c r="R486" s="226"/>
      <c r="S486" s="226"/>
      <c r="T486" s="22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28" t="s">
        <v>138</v>
      </c>
      <c r="AU486" s="228" t="s">
        <v>134</v>
      </c>
      <c r="AV486" s="13" t="s">
        <v>134</v>
      </c>
      <c r="AW486" s="13" t="s">
        <v>33</v>
      </c>
      <c r="AX486" s="13" t="s">
        <v>72</v>
      </c>
      <c r="AY486" s="228" t="s">
        <v>125</v>
      </c>
    </row>
    <row r="487" s="14" customFormat="1">
      <c r="A487" s="14"/>
      <c r="B487" s="229"/>
      <c r="C487" s="230"/>
      <c r="D487" s="219" t="s">
        <v>138</v>
      </c>
      <c r="E487" s="231" t="s">
        <v>19</v>
      </c>
      <c r="F487" s="232" t="s">
        <v>140</v>
      </c>
      <c r="G487" s="230"/>
      <c r="H487" s="233">
        <v>4.2450000000000001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39" t="s">
        <v>138</v>
      </c>
      <c r="AU487" s="239" t="s">
        <v>134</v>
      </c>
      <c r="AV487" s="14" t="s">
        <v>141</v>
      </c>
      <c r="AW487" s="14" t="s">
        <v>33</v>
      </c>
      <c r="AX487" s="14" t="s">
        <v>72</v>
      </c>
      <c r="AY487" s="239" t="s">
        <v>125</v>
      </c>
    </row>
    <row r="488" s="13" customFormat="1">
      <c r="A488" s="13"/>
      <c r="B488" s="217"/>
      <c r="C488" s="218"/>
      <c r="D488" s="219" t="s">
        <v>138</v>
      </c>
      <c r="E488" s="220" t="s">
        <v>19</v>
      </c>
      <c r="F488" s="221" t="s">
        <v>147</v>
      </c>
      <c r="G488" s="218"/>
      <c r="H488" s="222">
        <v>1.143</v>
      </c>
      <c r="I488" s="223"/>
      <c r="J488" s="218"/>
      <c r="K488" s="218"/>
      <c r="L488" s="224"/>
      <c r="M488" s="225"/>
      <c r="N488" s="226"/>
      <c r="O488" s="226"/>
      <c r="P488" s="226"/>
      <c r="Q488" s="226"/>
      <c r="R488" s="226"/>
      <c r="S488" s="226"/>
      <c r="T488" s="22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8" t="s">
        <v>138</v>
      </c>
      <c r="AU488" s="228" t="s">
        <v>134</v>
      </c>
      <c r="AV488" s="13" t="s">
        <v>134</v>
      </c>
      <c r="AW488" s="13" t="s">
        <v>33</v>
      </c>
      <c r="AX488" s="13" t="s">
        <v>72</v>
      </c>
      <c r="AY488" s="228" t="s">
        <v>125</v>
      </c>
    </row>
    <row r="489" s="14" customFormat="1">
      <c r="A489" s="14"/>
      <c r="B489" s="229"/>
      <c r="C489" s="230"/>
      <c r="D489" s="219" t="s">
        <v>138</v>
      </c>
      <c r="E489" s="231" t="s">
        <v>19</v>
      </c>
      <c r="F489" s="232" t="s">
        <v>140</v>
      </c>
      <c r="G489" s="230"/>
      <c r="H489" s="233">
        <v>1.143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39" t="s">
        <v>138</v>
      </c>
      <c r="AU489" s="239" t="s">
        <v>134</v>
      </c>
      <c r="AV489" s="14" t="s">
        <v>141</v>
      </c>
      <c r="AW489" s="14" t="s">
        <v>33</v>
      </c>
      <c r="AX489" s="14" t="s">
        <v>72</v>
      </c>
      <c r="AY489" s="239" t="s">
        <v>125</v>
      </c>
    </row>
    <row r="490" s="15" customFormat="1">
      <c r="A490" s="15"/>
      <c r="B490" s="240"/>
      <c r="C490" s="241"/>
      <c r="D490" s="219" t="s">
        <v>138</v>
      </c>
      <c r="E490" s="242" t="s">
        <v>19</v>
      </c>
      <c r="F490" s="243" t="s">
        <v>148</v>
      </c>
      <c r="G490" s="241"/>
      <c r="H490" s="244">
        <v>5.3879999999999999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0" t="s">
        <v>138</v>
      </c>
      <c r="AU490" s="250" t="s">
        <v>134</v>
      </c>
      <c r="AV490" s="15" t="s">
        <v>133</v>
      </c>
      <c r="AW490" s="15" t="s">
        <v>33</v>
      </c>
      <c r="AX490" s="15" t="s">
        <v>77</v>
      </c>
      <c r="AY490" s="250" t="s">
        <v>125</v>
      </c>
    </row>
    <row r="491" s="2" customFormat="1" ht="24.15" customHeight="1">
      <c r="A491" s="40"/>
      <c r="B491" s="41"/>
      <c r="C491" s="199" t="s">
        <v>805</v>
      </c>
      <c r="D491" s="199" t="s">
        <v>128</v>
      </c>
      <c r="E491" s="200" t="s">
        <v>806</v>
      </c>
      <c r="F491" s="201" t="s">
        <v>807</v>
      </c>
      <c r="G491" s="202" t="s">
        <v>347</v>
      </c>
      <c r="H491" s="203">
        <v>3</v>
      </c>
      <c r="I491" s="204"/>
      <c r="J491" s="205">
        <f>ROUND(I491*H491,2)</f>
        <v>0</v>
      </c>
      <c r="K491" s="201" t="s">
        <v>132</v>
      </c>
      <c r="L491" s="46"/>
      <c r="M491" s="206" t="s">
        <v>19</v>
      </c>
      <c r="N491" s="207" t="s">
        <v>44</v>
      </c>
      <c r="O491" s="86"/>
      <c r="P491" s="208">
        <f>O491*H491</f>
        <v>0</v>
      </c>
      <c r="Q491" s="208">
        <v>3.0000000000000001E-05</v>
      </c>
      <c r="R491" s="208">
        <f>Q491*H491</f>
        <v>9.0000000000000006E-05</v>
      </c>
      <c r="S491" s="208">
        <v>0</v>
      </c>
      <c r="T491" s="209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0" t="s">
        <v>234</v>
      </c>
      <c r="AT491" s="210" t="s">
        <v>128</v>
      </c>
      <c r="AU491" s="210" t="s">
        <v>134</v>
      </c>
      <c r="AY491" s="19" t="s">
        <v>125</v>
      </c>
      <c r="BE491" s="211">
        <f>IF(N491="základní",J491,0)</f>
        <v>0</v>
      </c>
      <c r="BF491" s="211">
        <f>IF(N491="snížená",J491,0)</f>
        <v>0</v>
      </c>
      <c r="BG491" s="211">
        <f>IF(N491="zákl. přenesená",J491,0)</f>
        <v>0</v>
      </c>
      <c r="BH491" s="211">
        <f>IF(N491="sníž. přenesená",J491,0)</f>
        <v>0</v>
      </c>
      <c r="BI491" s="211">
        <f>IF(N491="nulová",J491,0)</f>
        <v>0</v>
      </c>
      <c r="BJ491" s="19" t="s">
        <v>134</v>
      </c>
      <c r="BK491" s="211">
        <f>ROUND(I491*H491,2)</f>
        <v>0</v>
      </c>
      <c r="BL491" s="19" t="s">
        <v>234</v>
      </c>
      <c r="BM491" s="210" t="s">
        <v>808</v>
      </c>
    </row>
    <row r="492" s="2" customFormat="1">
      <c r="A492" s="40"/>
      <c r="B492" s="41"/>
      <c r="C492" s="42"/>
      <c r="D492" s="212" t="s">
        <v>136</v>
      </c>
      <c r="E492" s="42"/>
      <c r="F492" s="213" t="s">
        <v>809</v>
      </c>
      <c r="G492" s="42"/>
      <c r="H492" s="42"/>
      <c r="I492" s="214"/>
      <c r="J492" s="42"/>
      <c r="K492" s="42"/>
      <c r="L492" s="46"/>
      <c r="M492" s="215"/>
      <c r="N492" s="216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136</v>
      </c>
      <c r="AU492" s="19" t="s">
        <v>134</v>
      </c>
    </row>
    <row r="493" s="2" customFormat="1" ht="16.5" customHeight="1">
      <c r="A493" s="40"/>
      <c r="B493" s="41"/>
      <c r="C493" s="251" t="s">
        <v>810</v>
      </c>
      <c r="D493" s="251" t="s">
        <v>321</v>
      </c>
      <c r="E493" s="252" t="s">
        <v>811</v>
      </c>
      <c r="F493" s="253" t="s">
        <v>812</v>
      </c>
      <c r="G493" s="254" t="s">
        <v>347</v>
      </c>
      <c r="H493" s="255">
        <v>3</v>
      </c>
      <c r="I493" s="256"/>
      <c r="J493" s="257">
        <f>ROUND(I493*H493,2)</f>
        <v>0</v>
      </c>
      <c r="K493" s="253" t="s">
        <v>132</v>
      </c>
      <c r="L493" s="258"/>
      <c r="M493" s="259" t="s">
        <v>19</v>
      </c>
      <c r="N493" s="260" t="s">
        <v>44</v>
      </c>
      <c r="O493" s="86"/>
      <c r="P493" s="208">
        <f>O493*H493</f>
        <v>0</v>
      </c>
      <c r="Q493" s="208">
        <v>0.00089999999999999998</v>
      </c>
      <c r="R493" s="208">
        <f>Q493*H493</f>
        <v>0.0027000000000000001</v>
      </c>
      <c r="S493" s="208">
        <v>0</v>
      </c>
      <c r="T493" s="209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0" t="s">
        <v>324</v>
      </c>
      <c r="AT493" s="210" t="s">
        <v>321</v>
      </c>
      <c r="AU493" s="210" t="s">
        <v>134</v>
      </c>
      <c r="AY493" s="19" t="s">
        <v>125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19" t="s">
        <v>134</v>
      </c>
      <c r="BK493" s="211">
        <f>ROUND(I493*H493,2)</f>
        <v>0</v>
      </c>
      <c r="BL493" s="19" t="s">
        <v>234</v>
      </c>
      <c r="BM493" s="210" t="s">
        <v>813</v>
      </c>
    </row>
    <row r="494" s="2" customFormat="1" ht="24.15" customHeight="1">
      <c r="A494" s="40"/>
      <c r="B494" s="41"/>
      <c r="C494" s="199" t="s">
        <v>814</v>
      </c>
      <c r="D494" s="199" t="s">
        <v>128</v>
      </c>
      <c r="E494" s="200" t="s">
        <v>815</v>
      </c>
      <c r="F494" s="201" t="s">
        <v>816</v>
      </c>
      <c r="G494" s="202" t="s">
        <v>330</v>
      </c>
      <c r="H494" s="261"/>
      <c r="I494" s="204"/>
      <c r="J494" s="205">
        <f>ROUND(I494*H494,2)</f>
        <v>0</v>
      </c>
      <c r="K494" s="201" t="s">
        <v>132</v>
      </c>
      <c r="L494" s="46"/>
      <c r="M494" s="206" t="s">
        <v>19</v>
      </c>
      <c r="N494" s="207" t="s">
        <v>44</v>
      </c>
      <c r="O494" s="86"/>
      <c r="P494" s="208">
        <f>O494*H494</f>
        <v>0</v>
      </c>
      <c r="Q494" s="208">
        <v>0</v>
      </c>
      <c r="R494" s="208">
        <f>Q494*H494</f>
        <v>0</v>
      </c>
      <c r="S494" s="208">
        <v>0</v>
      </c>
      <c r="T494" s="209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0" t="s">
        <v>234</v>
      </c>
      <c r="AT494" s="210" t="s">
        <v>128</v>
      </c>
      <c r="AU494" s="210" t="s">
        <v>134</v>
      </c>
      <c r="AY494" s="19" t="s">
        <v>125</v>
      </c>
      <c r="BE494" s="211">
        <f>IF(N494="základní",J494,0)</f>
        <v>0</v>
      </c>
      <c r="BF494" s="211">
        <f>IF(N494="snížená",J494,0)</f>
        <v>0</v>
      </c>
      <c r="BG494" s="211">
        <f>IF(N494="zákl. přenesená",J494,0)</f>
        <v>0</v>
      </c>
      <c r="BH494" s="211">
        <f>IF(N494="sníž. přenesená",J494,0)</f>
        <v>0</v>
      </c>
      <c r="BI494" s="211">
        <f>IF(N494="nulová",J494,0)</f>
        <v>0</v>
      </c>
      <c r="BJ494" s="19" t="s">
        <v>134</v>
      </c>
      <c r="BK494" s="211">
        <f>ROUND(I494*H494,2)</f>
        <v>0</v>
      </c>
      <c r="BL494" s="19" t="s">
        <v>234</v>
      </c>
      <c r="BM494" s="210" t="s">
        <v>817</v>
      </c>
    </row>
    <row r="495" s="2" customFormat="1">
      <c r="A495" s="40"/>
      <c r="B495" s="41"/>
      <c r="C495" s="42"/>
      <c r="D495" s="212" t="s">
        <v>136</v>
      </c>
      <c r="E495" s="42"/>
      <c r="F495" s="213" t="s">
        <v>818</v>
      </c>
      <c r="G495" s="42"/>
      <c r="H495" s="42"/>
      <c r="I495" s="214"/>
      <c r="J495" s="42"/>
      <c r="K495" s="42"/>
      <c r="L495" s="46"/>
      <c r="M495" s="215"/>
      <c r="N495" s="216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136</v>
      </c>
      <c r="AU495" s="19" t="s">
        <v>134</v>
      </c>
    </row>
    <row r="496" s="12" customFormat="1" ht="22.8" customHeight="1">
      <c r="A496" s="12"/>
      <c r="B496" s="183"/>
      <c r="C496" s="184"/>
      <c r="D496" s="185" t="s">
        <v>71</v>
      </c>
      <c r="E496" s="197" t="s">
        <v>819</v>
      </c>
      <c r="F496" s="197" t="s">
        <v>820</v>
      </c>
      <c r="G496" s="184"/>
      <c r="H496" s="184"/>
      <c r="I496" s="187"/>
      <c r="J496" s="198">
        <f>BK496</f>
        <v>0</v>
      </c>
      <c r="K496" s="184"/>
      <c r="L496" s="189"/>
      <c r="M496" s="190"/>
      <c r="N496" s="191"/>
      <c r="O496" s="191"/>
      <c r="P496" s="192">
        <f>SUM(P497:P550)</f>
        <v>0</v>
      </c>
      <c r="Q496" s="191"/>
      <c r="R496" s="192">
        <f>SUM(R497:R550)</f>
        <v>0.40286</v>
      </c>
      <c r="S496" s="191"/>
      <c r="T496" s="193">
        <f>SUM(T497:T550)</f>
        <v>1.0631042399999999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94" t="s">
        <v>134</v>
      </c>
      <c r="AT496" s="195" t="s">
        <v>71</v>
      </c>
      <c r="AU496" s="195" t="s">
        <v>77</v>
      </c>
      <c r="AY496" s="194" t="s">
        <v>125</v>
      </c>
      <c r="BK496" s="196">
        <f>SUM(BK497:BK550)</f>
        <v>0</v>
      </c>
    </row>
    <row r="497" s="2" customFormat="1" ht="16.5" customHeight="1">
      <c r="A497" s="40"/>
      <c r="B497" s="41"/>
      <c r="C497" s="199" t="s">
        <v>821</v>
      </c>
      <c r="D497" s="199" t="s">
        <v>128</v>
      </c>
      <c r="E497" s="200" t="s">
        <v>822</v>
      </c>
      <c r="F497" s="201" t="s">
        <v>823</v>
      </c>
      <c r="G497" s="202" t="s">
        <v>347</v>
      </c>
      <c r="H497" s="203">
        <v>2</v>
      </c>
      <c r="I497" s="204"/>
      <c r="J497" s="205">
        <f>ROUND(I497*H497,2)</f>
        <v>0</v>
      </c>
      <c r="K497" s="201" t="s">
        <v>473</v>
      </c>
      <c r="L497" s="46"/>
      <c r="M497" s="206" t="s">
        <v>19</v>
      </c>
      <c r="N497" s="207" t="s">
        <v>44</v>
      </c>
      <c r="O497" s="86"/>
      <c r="P497" s="208">
        <f>O497*H497</f>
        <v>0</v>
      </c>
      <c r="Q497" s="208">
        <v>0</v>
      </c>
      <c r="R497" s="208">
        <f>Q497*H497</f>
        <v>0</v>
      </c>
      <c r="S497" s="208">
        <v>0</v>
      </c>
      <c r="T497" s="209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0" t="s">
        <v>234</v>
      </c>
      <c r="AT497" s="210" t="s">
        <v>128</v>
      </c>
      <c r="AU497" s="210" t="s">
        <v>134</v>
      </c>
      <c r="AY497" s="19" t="s">
        <v>125</v>
      </c>
      <c r="BE497" s="211">
        <f>IF(N497="základní",J497,0)</f>
        <v>0</v>
      </c>
      <c r="BF497" s="211">
        <f>IF(N497="snížená",J497,0)</f>
        <v>0</v>
      </c>
      <c r="BG497" s="211">
        <f>IF(N497="zákl. přenesená",J497,0)</f>
        <v>0</v>
      </c>
      <c r="BH497" s="211">
        <f>IF(N497="sníž. přenesená",J497,0)</f>
        <v>0</v>
      </c>
      <c r="BI497" s="211">
        <f>IF(N497="nulová",J497,0)</f>
        <v>0</v>
      </c>
      <c r="BJ497" s="19" t="s">
        <v>134</v>
      </c>
      <c r="BK497" s="211">
        <f>ROUND(I497*H497,2)</f>
        <v>0</v>
      </c>
      <c r="BL497" s="19" t="s">
        <v>234</v>
      </c>
      <c r="BM497" s="210" t="s">
        <v>824</v>
      </c>
    </row>
    <row r="498" s="2" customFormat="1">
      <c r="A498" s="40"/>
      <c r="B498" s="41"/>
      <c r="C498" s="42"/>
      <c r="D498" s="212" t="s">
        <v>136</v>
      </c>
      <c r="E498" s="42"/>
      <c r="F498" s="213" t="s">
        <v>825</v>
      </c>
      <c r="G498" s="42"/>
      <c r="H498" s="42"/>
      <c r="I498" s="214"/>
      <c r="J498" s="42"/>
      <c r="K498" s="42"/>
      <c r="L498" s="46"/>
      <c r="M498" s="215"/>
      <c r="N498" s="216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136</v>
      </c>
      <c r="AU498" s="19" t="s">
        <v>134</v>
      </c>
    </row>
    <row r="499" s="2" customFormat="1" ht="16.5" customHeight="1">
      <c r="A499" s="40"/>
      <c r="B499" s="41"/>
      <c r="C499" s="199" t="s">
        <v>826</v>
      </c>
      <c r="D499" s="199" t="s">
        <v>128</v>
      </c>
      <c r="E499" s="200" t="s">
        <v>827</v>
      </c>
      <c r="F499" s="201" t="s">
        <v>828</v>
      </c>
      <c r="G499" s="202" t="s">
        <v>131</v>
      </c>
      <c r="H499" s="203">
        <v>4.5</v>
      </c>
      <c r="I499" s="204"/>
      <c r="J499" s="205">
        <f>ROUND(I499*H499,2)</f>
        <v>0</v>
      </c>
      <c r="K499" s="201" t="s">
        <v>132</v>
      </c>
      <c r="L499" s="46"/>
      <c r="M499" s="206" t="s">
        <v>19</v>
      </c>
      <c r="N499" s="207" t="s">
        <v>44</v>
      </c>
      <c r="O499" s="86"/>
      <c r="P499" s="208">
        <f>O499*H499</f>
        <v>0</v>
      </c>
      <c r="Q499" s="208">
        <v>0</v>
      </c>
      <c r="R499" s="208">
        <f>Q499*H499</f>
        <v>0</v>
      </c>
      <c r="S499" s="208">
        <v>0.01098</v>
      </c>
      <c r="T499" s="209">
        <f>S499*H499</f>
        <v>0.049410000000000003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0" t="s">
        <v>234</v>
      </c>
      <c r="AT499" s="210" t="s">
        <v>128</v>
      </c>
      <c r="AU499" s="210" t="s">
        <v>134</v>
      </c>
      <c r="AY499" s="19" t="s">
        <v>125</v>
      </c>
      <c r="BE499" s="211">
        <f>IF(N499="základní",J499,0)</f>
        <v>0</v>
      </c>
      <c r="BF499" s="211">
        <f>IF(N499="snížená",J499,0)</f>
        <v>0</v>
      </c>
      <c r="BG499" s="211">
        <f>IF(N499="zákl. přenesená",J499,0)</f>
        <v>0</v>
      </c>
      <c r="BH499" s="211">
        <f>IF(N499="sníž. přenesená",J499,0)</f>
        <v>0</v>
      </c>
      <c r="BI499" s="211">
        <f>IF(N499="nulová",J499,0)</f>
        <v>0</v>
      </c>
      <c r="BJ499" s="19" t="s">
        <v>134</v>
      </c>
      <c r="BK499" s="211">
        <f>ROUND(I499*H499,2)</f>
        <v>0</v>
      </c>
      <c r="BL499" s="19" t="s">
        <v>234</v>
      </c>
      <c r="BM499" s="210" t="s">
        <v>829</v>
      </c>
    </row>
    <row r="500" s="2" customFormat="1">
      <c r="A500" s="40"/>
      <c r="B500" s="41"/>
      <c r="C500" s="42"/>
      <c r="D500" s="212" t="s">
        <v>136</v>
      </c>
      <c r="E500" s="42"/>
      <c r="F500" s="213" t="s">
        <v>830</v>
      </c>
      <c r="G500" s="42"/>
      <c r="H500" s="42"/>
      <c r="I500" s="214"/>
      <c r="J500" s="42"/>
      <c r="K500" s="42"/>
      <c r="L500" s="46"/>
      <c r="M500" s="215"/>
      <c r="N500" s="216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136</v>
      </c>
      <c r="AU500" s="19" t="s">
        <v>134</v>
      </c>
    </row>
    <row r="501" s="2" customFormat="1" ht="16.5" customHeight="1">
      <c r="A501" s="40"/>
      <c r="B501" s="41"/>
      <c r="C501" s="199" t="s">
        <v>831</v>
      </c>
      <c r="D501" s="199" t="s">
        <v>128</v>
      </c>
      <c r="E501" s="200" t="s">
        <v>832</v>
      </c>
      <c r="F501" s="201" t="s">
        <v>833</v>
      </c>
      <c r="G501" s="202" t="s">
        <v>131</v>
      </c>
      <c r="H501" s="203">
        <v>4.5</v>
      </c>
      <c r="I501" s="204"/>
      <c r="J501" s="205">
        <f>ROUND(I501*H501,2)</f>
        <v>0</v>
      </c>
      <c r="K501" s="201" t="s">
        <v>132</v>
      </c>
      <c r="L501" s="46"/>
      <c r="M501" s="206" t="s">
        <v>19</v>
      </c>
      <c r="N501" s="207" t="s">
        <v>44</v>
      </c>
      <c r="O501" s="86"/>
      <c r="P501" s="208">
        <f>O501*H501</f>
        <v>0</v>
      </c>
      <c r="Q501" s="208">
        <v>0</v>
      </c>
      <c r="R501" s="208">
        <f>Q501*H501</f>
        <v>0</v>
      </c>
      <c r="S501" s="208">
        <v>0.0080000000000000002</v>
      </c>
      <c r="T501" s="209">
        <f>S501*H501</f>
        <v>0.036000000000000004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0" t="s">
        <v>234</v>
      </c>
      <c r="AT501" s="210" t="s">
        <v>128</v>
      </c>
      <c r="AU501" s="210" t="s">
        <v>134</v>
      </c>
      <c r="AY501" s="19" t="s">
        <v>125</v>
      </c>
      <c r="BE501" s="211">
        <f>IF(N501="základní",J501,0)</f>
        <v>0</v>
      </c>
      <c r="BF501" s="211">
        <f>IF(N501="snížená",J501,0)</f>
        <v>0</v>
      </c>
      <c r="BG501" s="211">
        <f>IF(N501="zákl. přenesená",J501,0)</f>
        <v>0</v>
      </c>
      <c r="BH501" s="211">
        <f>IF(N501="sníž. přenesená",J501,0)</f>
        <v>0</v>
      </c>
      <c r="BI501" s="211">
        <f>IF(N501="nulová",J501,0)</f>
        <v>0</v>
      </c>
      <c r="BJ501" s="19" t="s">
        <v>134</v>
      </c>
      <c r="BK501" s="211">
        <f>ROUND(I501*H501,2)</f>
        <v>0</v>
      </c>
      <c r="BL501" s="19" t="s">
        <v>234</v>
      </c>
      <c r="BM501" s="210" t="s">
        <v>834</v>
      </c>
    </row>
    <row r="502" s="2" customFormat="1">
      <c r="A502" s="40"/>
      <c r="B502" s="41"/>
      <c r="C502" s="42"/>
      <c r="D502" s="212" t="s">
        <v>136</v>
      </c>
      <c r="E502" s="42"/>
      <c r="F502" s="213" t="s">
        <v>835</v>
      </c>
      <c r="G502" s="42"/>
      <c r="H502" s="42"/>
      <c r="I502" s="214"/>
      <c r="J502" s="42"/>
      <c r="K502" s="42"/>
      <c r="L502" s="46"/>
      <c r="M502" s="215"/>
      <c r="N502" s="216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136</v>
      </c>
      <c r="AU502" s="19" t="s">
        <v>134</v>
      </c>
    </row>
    <row r="503" s="2" customFormat="1" ht="16.5" customHeight="1">
      <c r="A503" s="40"/>
      <c r="B503" s="41"/>
      <c r="C503" s="199" t="s">
        <v>836</v>
      </c>
      <c r="D503" s="199" t="s">
        <v>128</v>
      </c>
      <c r="E503" s="200" t="s">
        <v>837</v>
      </c>
      <c r="F503" s="201" t="s">
        <v>838</v>
      </c>
      <c r="G503" s="202" t="s">
        <v>131</v>
      </c>
      <c r="H503" s="203">
        <v>1.1879999999999999</v>
      </c>
      <c r="I503" s="204"/>
      <c r="J503" s="205">
        <f>ROUND(I503*H503,2)</f>
        <v>0</v>
      </c>
      <c r="K503" s="201" t="s">
        <v>473</v>
      </c>
      <c r="L503" s="46"/>
      <c r="M503" s="206" t="s">
        <v>19</v>
      </c>
      <c r="N503" s="207" t="s">
        <v>44</v>
      </c>
      <c r="O503" s="86"/>
      <c r="P503" s="208">
        <f>O503*H503</f>
        <v>0</v>
      </c>
      <c r="Q503" s="208">
        <v>0</v>
      </c>
      <c r="R503" s="208">
        <f>Q503*H503</f>
        <v>0</v>
      </c>
      <c r="S503" s="208">
        <v>0.01098</v>
      </c>
      <c r="T503" s="209">
        <f>S503*H503</f>
        <v>0.01304424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0" t="s">
        <v>133</v>
      </c>
      <c r="AT503" s="210" t="s">
        <v>128</v>
      </c>
      <c r="AU503" s="210" t="s">
        <v>134</v>
      </c>
      <c r="AY503" s="19" t="s">
        <v>125</v>
      </c>
      <c r="BE503" s="211">
        <f>IF(N503="základní",J503,0)</f>
        <v>0</v>
      </c>
      <c r="BF503" s="211">
        <f>IF(N503="snížená",J503,0)</f>
        <v>0</v>
      </c>
      <c r="BG503" s="211">
        <f>IF(N503="zákl. přenesená",J503,0)</f>
        <v>0</v>
      </c>
      <c r="BH503" s="211">
        <f>IF(N503="sníž. přenesená",J503,0)</f>
        <v>0</v>
      </c>
      <c r="BI503" s="211">
        <f>IF(N503="nulová",J503,0)</f>
        <v>0</v>
      </c>
      <c r="BJ503" s="19" t="s">
        <v>134</v>
      </c>
      <c r="BK503" s="211">
        <f>ROUND(I503*H503,2)</f>
        <v>0</v>
      </c>
      <c r="BL503" s="19" t="s">
        <v>133</v>
      </c>
      <c r="BM503" s="210" t="s">
        <v>839</v>
      </c>
    </row>
    <row r="504" s="2" customFormat="1">
      <c r="A504" s="40"/>
      <c r="B504" s="41"/>
      <c r="C504" s="42"/>
      <c r="D504" s="212" t="s">
        <v>136</v>
      </c>
      <c r="E504" s="42"/>
      <c r="F504" s="213" t="s">
        <v>840</v>
      </c>
      <c r="G504" s="42"/>
      <c r="H504" s="42"/>
      <c r="I504" s="214"/>
      <c r="J504" s="42"/>
      <c r="K504" s="42"/>
      <c r="L504" s="46"/>
      <c r="M504" s="215"/>
      <c r="N504" s="216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136</v>
      </c>
      <c r="AU504" s="19" t="s">
        <v>134</v>
      </c>
    </row>
    <row r="505" s="13" customFormat="1">
      <c r="A505" s="13"/>
      <c r="B505" s="217"/>
      <c r="C505" s="218"/>
      <c r="D505" s="219" t="s">
        <v>138</v>
      </c>
      <c r="E505" s="220" t="s">
        <v>19</v>
      </c>
      <c r="F505" s="221" t="s">
        <v>841</v>
      </c>
      <c r="G505" s="218"/>
      <c r="H505" s="222">
        <v>1.1879999999999999</v>
      </c>
      <c r="I505" s="223"/>
      <c r="J505" s="218"/>
      <c r="K505" s="218"/>
      <c r="L505" s="224"/>
      <c r="M505" s="225"/>
      <c r="N505" s="226"/>
      <c r="O505" s="226"/>
      <c r="P505" s="226"/>
      <c r="Q505" s="226"/>
      <c r="R505" s="226"/>
      <c r="S505" s="226"/>
      <c r="T505" s="22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28" t="s">
        <v>138</v>
      </c>
      <c r="AU505" s="228" t="s">
        <v>134</v>
      </c>
      <c r="AV505" s="13" t="s">
        <v>134</v>
      </c>
      <c r="AW505" s="13" t="s">
        <v>33</v>
      </c>
      <c r="AX505" s="13" t="s">
        <v>77</v>
      </c>
      <c r="AY505" s="228" t="s">
        <v>125</v>
      </c>
    </row>
    <row r="506" s="2" customFormat="1" ht="16.5" customHeight="1">
      <c r="A506" s="40"/>
      <c r="B506" s="41"/>
      <c r="C506" s="199" t="s">
        <v>842</v>
      </c>
      <c r="D506" s="199" t="s">
        <v>128</v>
      </c>
      <c r="E506" s="200" t="s">
        <v>843</v>
      </c>
      <c r="F506" s="201" t="s">
        <v>844</v>
      </c>
      <c r="G506" s="202" t="s">
        <v>347</v>
      </c>
      <c r="H506" s="203">
        <v>6</v>
      </c>
      <c r="I506" s="204"/>
      <c r="J506" s="205">
        <f>ROUND(I506*H506,2)</f>
        <v>0</v>
      </c>
      <c r="K506" s="201" t="s">
        <v>132</v>
      </c>
      <c r="L506" s="46"/>
      <c r="M506" s="206" t="s">
        <v>19</v>
      </c>
      <c r="N506" s="207" t="s">
        <v>44</v>
      </c>
      <c r="O506" s="86"/>
      <c r="P506" s="208">
        <f>O506*H506</f>
        <v>0</v>
      </c>
      <c r="Q506" s="208">
        <v>0</v>
      </c>
      <c r="R506" s="208">
        <f>Q506*H506</f>
        <v>0</v>
      </c>
      <c r="S506" s="208">
        <v>0.001</v>
      </c>
      <c r="T506" s="209">
        <f>S506*H506</f>
        <v>0.0060000000000000001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0" t="s">
        <v>234</v>
      </c>
      <c r="AT506" s="210" t="s">
        <v>128</v>
      </c>
      <c r="AU506" s="210" t="s">
        <v>134</v>
      </c>
      <c r="AY506" s="19" t="s">
        <v>125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9" t="s">
        <v>134</v>
      </c>
      <c r="BK506" s="211">
        <f>ROUND(I506*H506,2)</f>
        <v>0</v>
      </c>
      <c r="BL506" s="19" t="s">
        <v>234</v>
      </c>
      <c r="BM506" s="210" t="s">
        <v>845</v>
      </c>
    </row>
    <row r="507" s="2" customFormat="1">
      <c r="A507" s="40"/>
      <c r="B507" s="41"/>
      <c r="C507" s="42"/>
      <c r="D507" s="212" t="s">
        <v>136</v>
      </c>
      <c r="E507" s="42"/>
      <c r="F507" s="213" t="s">
        <v>846</v>
      </c>
      <c r="G507" s="42"/>
      <c r="H507" s="42"/>
      <c r="I507" s="214"/>
      <c r="J507" s="42"/>
      <c r="K507" s="42"/>
      <c r="L507" s="46"/>
      <c r="M507" s="215"/>
      <c r="N507" s="21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136</v>
      </c>
      <c r="AU507" s="19" t="s">
        <v>134</v>
      </c>
    </row>
    <row r="508" s="2" customFormat="1" ht="24.15" customHeight="1">
      <c r="A508" s="40"/>
      <c r="B508" s="41"/>
      <c r="C508" s="199" t="s">
        <v>847</v>
      </c>
      <c r="D508" s="199" t="s">
        <v>128</v>
      </c>
      <c r="E508" s="200" t="s">
        <v>848</v>
      </c>
      <c r="F508" s="201" t="s">
        <v>849</v>
      </c>
      <c r="G508" s="202" t="s">
        <v>347</v>
      </c>
      <c r="H508" s="203">
        <v>5</v>
      </c>
      <c r="I508" s="204"/>
      <c r="J508" s="205">
        <f>ROUND(I508*H508,2)</f>
        <v>0</v>
      </c>
      <c r="K508" s="201" t="s">
        <v>132</v>
      </c>
      <c r="L508" s="46"/>
      <c r="M508" s="206" t="s">
        <v>19</v>
      </c>
      <c r="N508" s="207" t="s">
        <v>44</v>
      </c>
      <c r="O508" s="86"/>
      <c r="P508" s="208">
        <f>O508*H508</f>
        <v>0</v>
      </c>
      <c r="Q508" s="208">
        <v>0</v>
      </c>
      <c r="R508" s="208">
        <f>Q508*H508</f>
        <v>0</v>
      </c>
      <c r="S508" s="208">
        <v>0</v>
      </c>
      <c r="T508" s="209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0" t="s">
        <v>234</v>
      </c>
      <c r="AT508" s="210" t="s">
        <v>128</v>
      </c>
      <c r="AU508" s="210" t="s">
        <v>134</v>
      </c>
      <c r="AY508" s="19" t="s">
        <v>125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19" t="s">
        <v>134</v>
      </c>
      <c r="BK508" s="211">
        <f>ROUND(I508*H508,2)</f>
        <v>0</v>
      </c>
      <c r="BL508" s="19" t="s">
        <v>234</v>
      </c>
      <c r="BM508" s="210" t="s">
        <v>850</v>
      </c>
    </row>
    <row r="509" s="2" customFormat="1">
      <c r="A509" s="40"/>
      <c r="B509" s="41"/>
      <c r="C509" s="42"/>
      <c r="D509" s="212" t="s">
        <v>136</v>
      </c>
      <c r="E509" s="42"/>
      <c r="F509" s="213" t="s">
        <v>851</v>
      </c>
      <c r="G509" s="42"/>
      <c r="H509" s="42"/>
      <c r="I509" s="214"/>
      <c r="J509" s="42"/>
      <c r="K509" s="42"/>
      <c r="L509" s="46"/>
      <c r="M509" s="215"/>
      <c r="N509" s="216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136</v>
      </c>
      <c r="AU509" s="19" t="s">
        <v>134</v>
      </c>
    </row>
    <row r="510" s="2" customFormat="1" ht="16.5" customHeight="1">
      <c r="A510" s="40"/>
      <c r="B510" s="41"/>
      <c r="C510" s="251" t="s">
        <v>852</v>
      </c>
      <c r="D510" s="251" t="s">
        <v>321</v>
      </c>
      <c r="E510" s="252" t="s">
        <v>853</v>
      </c>
      <c r="F510" s="253" t="s">
        <v>854</v>
      </c>
      <c r="G510" s="254" t="s">
        <v>347</v>
      </c>
      <c r="H510" s="255">
        <v>1</v>
      </c>
      <c r="I510" s="256"/>
      <c r="J510" s="257">
        <f>ROUND(I510*H510,2)</f>
        <v>0</v>
      </c>
      <c r="K510" s="253" t="s">
        <v>132</v>
      </c>
      <c r="L510" s="258"/>
      <c r="M510" s="259" t="s">
        <v>19</v>
      </c>
      <c r="N510" s="260" t="s">
        <v>44</v>
      </c>
      <c r="O510" s="86"/>
      <c r="P510" s="208">
        <f>O510*H510</f>
        <v>0</v>
      </c>
      <c r="Q510" s="208">
        <v>0.017000000000000001</v>
      </c>
      <c r="R510" s="208">
        <f>Q510*H510</f>
        <v>0.017000000000000001</v>
      </c>
      <c r="S510" s="208">
        <v>0</v>
      </c>
      <c r="T510" s="209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0" t="s">
        <v>324</v>
      </c>
      <c r="AT510" s="210" t="s">
        <v>321</v>
      </c>
      <c r="AU510" s="210" t="s">
        <v>134</v>
      </c>
      <c r="AY510" s="19" t="s">
        <v>125</v>
      </c>
      <c r="BE510" s="211">
        <f>IF(N510="základní",J510,0)</f>
        <v>0</v>
      </c>
      <c r="BF510" s="211">
        <f>IF(N510="snížená",J510,0)</f>
        <v>0</v>
      </c>
      <c r="BG510" s="211">
        <f>IF(N510="zákl. přenesená",J510,0)</f>
        <v>0</v>
      </c>
      <c r="BH510" s="211">
        <f>IF(N510="sníž. přenesená",J510,0)</f>
        <v>0</v>
      </c>
      <c r="BI510" s="211">
        <f>IF(N510="nulová",J510,0)</f>
        <v>0</v>
      </c>
      <c r="BJ510" s="19" t="s">
        <v>134</v>
      </c>
      <c r="BK510" s="211">
        <f>ROUND(I510*H510,2)</f>
        <v>0</v>
      </c>
      <c r="BL510" s="19" t="s">
        <v>234</v>
      </c>
      <c r="BM510" s="210" t="s">
        <v>855</v>
      </c>
    </row>
    <row r="511" s="2" customFormat="1" ht="16.5" customHeight="1">
      <c r="A511" s="40"/>
      <c r="B511" s="41"/>
      <c r="C511" s="251" t="s">
        <v>856</v>
      </c>
      <c r="D511" s="251" t="s">
        <v>321</v>
      </c>
      <c r="E511" s="252" t="s">
        <v>857</v>
      </c>
      <c r="F511" s="253" t="s">
        <v>858</v>
      </c>
      <c r="G511" s="254" t="s">
        <v>347</v>
      </c>
      <c r="H511" s="255">
        <v>1</v>
      </c>
      <c r="I511" s="256"/>
      <c r="J511" s="257">
        <f>ROUND(I511*H511,2)</f>
        <v>0</v>
      </c>
      <c r="K511" s="253" t="s">
        <v>132</v>
      </c>
      <c r="L511" s="258"/>
      <c r="M511" s="259" t="s">
        <v>19</v>
      </c>
      <c r="N511" s="260" t="s">
        <v>44</v>
      </c>
      <c r="O511" s="86"/>
      <c r="P511" s="208">
        <f>O511*H511</f>
        <v>0</v>
      </c>
      <c r="Q511" s="208">
        <v>0.019</v>
      </c>
      <c r="R511" s="208">
        <f>Q511*H511</f>
        <v>0.019</v>
      </c>
      <c r="S511" s="208">
        <v>0</v>
      </c>
      <c r="T511" s="209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0" t="s">
        <v>324</v>
      </c>
      <c r="AT511" s="210" t="s">
        <v>321</v>
      </c>
      <c r="AU511" s="210" t="s">
        <v>134</v>
      </c>
      <c r="AY511" s="19" t="s">
        <v>125</v>
      </c>
      <c r="BE511" s="211">
        <f>IF(N511="základní",J511,0)</f>
        <v>0</v>
      </c>
      <c r="BF511" s="211">
        <f>IF(N511="snížená",J511,0)</f>
        <v>0</v>
      </c>
      <c r="BG511" s="211">
        <f>IF(N511="zákl. přenesená",J511,0)</f>
        <v>0</v>
      </c>
      <c r="BH511" s="211">
        <f>IF(N511="sníž. přenesená",J511,0)</f>
        <v>0</v>
      </c>
      <c r="BI511" s="211">
        <f>IF(N511="nulová",J511,0)</f>
        <v>0</v>
      </c>
      <c r="BJ511" s="19" t="s">
        <v>134</v>
      </c>
      <c r="BK511" s="211">
        <f>ROUND(I511*H511,2)</f>
        <v>0</v>
      </c>
      <c r="BL511" s="19" t="s">
        <v>234</v>
      </c>
      <c r="BM511" s="210" t="s">
        <v>859</v>
      </c>
    </row>
    <row r="512" s="2" customFormat="1" ht="16.5" customHeight="1">
      <c r="A512" s="40"/>
      <c r="B512" s="41"/>
      <c r="C512" s="251" t="s">
        <v>860</v>
      </c>
      <c r="D512" s="251" t="s">
        <v>321</v>
      </c>
      <c r="E512" s="252" t="s">
        <v>861</v>
      </c>
      <c r="F512" s="253" t="s">
        <v>862</v>
      </c>
      <c r="G512" s="254" t="s">
        <v>347</v>
      </c>
      <c r="H512" s="255">
        <v>1</v>
      </c>
      <c r="I512" s="256"/>
      <c r="J512" s="257">
        <f>ROUND(I512*H512,2)</f>
        <v>0</v>
      </c>
      <c r="K512" s="253" t="s">
        <v>132</v>
      </c>
      <c r="L512" s="258"/>
      <c r="M512" s="259" t="s">
        <v>19</v>
      </c>
      <c r="N512" s="260" t="s">
        <v>44</v>
      </c>
      <c r="O512" s="86"/>
      <c r="P512" s="208">
        <f>O512*H512</f>
        <v>0</v>
      </c>
      <c r="Q512" s="208">
        <v>0.017999999999999999</v>
      </c>
      <c r="R512" s="208">
        <f>Q512*H512</f>
        <v>0.017999999999999999</v>
      </c>
      <c r="S512" s="208">
        <v>0</v>
      </c>
      <c r="T512" s="209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0" t="s">
        <v>324</v>
      </c>
      <c r="AT512" s="210" t="s">
        <v>321</v>
      </c>
      <c r="AU512" s="210" t="s">
        <v>134</v>
      </c>
      <c r="AY512" s="19" t="s">
        <v>125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9" t="s">
        <v>134</v>
      </c>
      <c r="BK512" s="211">
        <f>ROUND(I512*H512,2)</f>
        <v>0</v>
      </c>
      <c r="BL512" s="19" t="s">
        <v>234</v>
      </c>
      <c r="BM512" s="210" t="s">
        <v>863</v>
      </c>
    </row>
    <row r="513" s="2" customFormat="1" ht="16.5" customHeight="1">
      <c r="A513" s="40"/>
      <c r="B513" s="41"/>
      <c r="C513" s="251" t="s">
        <v>864</v>
      </c>
      <c r="D513" s="251" t="s">
        <v>321</v>
      </c>
      <c r="E513" s="252" t="s">
        <v>865</v>
      </c>
      <c r="F513" s="253" t="s">
        <v>866</v>
      </c>
      <c r="G513" s="254" t="s">
        <v>347</v>
      </c>
      <c r="H513" s="255">
        <v>2</v>
      </c>
      <c r="I513" s="256"/>
      <c r="J513" s="257">
        <f>ROUND(I513*H513,2)</f>
        <v>0</v>
      </c>
      <c r="K513" s="253" t="s">
        <v>132</v>
      </c>
      <c r="L513" s="258"/>
      <c r="M513" s="259" t="s">
        <v>19</v>
      </c>
      <c r="N513" s="260" t="s">
        <v>44</v>
      </c>
      <c r="O513" s="86"/>
      <c r="P513" s="208">
        <f>O513*H513</f>
        <v>0</v>
      </c>
      <c r="Q513" s="208">
        <v>0.02</v>
      </c>
      <c r="R513" s="208">
        <f>Q513*H513</f>
        <v>0.040000000000000001</v>
      </c>
      <c r="S513" s="208">
        <v>0</v>
      </c>
      <c r="T513" s="209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0" t="s">
        <v>324</v>
      </c>
      <c r="AT513" s="210" t="s">
        <v>321</v>
      </c>
      <c r="AU513" s="210" t="s">
        <v>134</v>
      </c>
      <c r="AY513" s="19" t="s">
        <v>125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19" t="s">
        <v>134</v>
      </c>
      <c r="BK513" s="211">
        <f>ROUND(I513*H513,2)</f>
        <v>0</v>
      </c>
      <c r="BL513" s="19" t="s">
        <v>234</v>
      </c>
      <c r="BM513" s="210" t="s">
        <v>867</v>
      </c>
    </row>
    <row r="514" s="2" customFormat="1" ht="16.5" customHeight="1">
      <c r="A514" s="40"/>
      <c r="B514" s="41"/>
      <c r="C514" s="199" t="s">
        <v>868</v>
      </c>
      <c r="D514" s="199" t="s">
        <v>128</v>
      </c>
      <c r="E514" s="200" t="s">
        <v>869</v>
      </c>
      <c r="F514" s="201" t="s">
        <v>870</v>
      </c>
      <c r="G514" s="202" t="s">
        <v>347</v>
      </c>
      <c r="H514" s="203">
        <v>5</v>
      </c>
      <c r="I514" s="204"/>
      <c r="J514" s="205">
        <f>ROUND(I514*H514,2)</f>
        <v>0</v>
      </c>
      <c r="K514" s="201" t="s">
        <v>132</v>
      </c>
      <c r="L514" s="46"/>
      <c r="M514" s="206" t="s">
        <v>19</v>
      </c>
      <c r="N514" s="207" t="s">
        <v>44</v>
      </c>
      <c r="O514" s="86"/>
      <c r="P514" s="208">
        <f>O514*H514</f>
        <v>0</v>
      </c>
      <c r="Q514" s="208">
        <v>0</v>
      </c>
      <c r="R514" s="208">
        <f>Q514*H514</f>
        <v>0</v>
      </c>
      <c r="S514" s="208">
        <v>0</v>
      </c>
      <c r="T514" s="209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0" t="s">
        <v>234</v>
      </c>
      <c r="AT514" s="210" t="s">
        <v>128</v>
      </c>
      <c r="AU514" s="210" t="s">
        <v>134</v>
      </c>
      <c r="AY514" s="19" t="s">
        <v>125</v>
      </c>
      <c r="BE514" s="211">
        <f>IF(N514="základní",J514,0)</f>
        <v>0</v>
      </c>
      <c r="BF514" s="211">
        <f>IF(N514="snížená",J514,0)</f>
        <v>0</v>
      </c>
      <c r="BG514" s="211">
        <f>IF(N514="zákl. přenesená",J514,0)</f>
        <v>0</v>
      </c>
      <c r="BH514" s="211">
        <f>IF(N514="sníž. přenesená",J514,0)</f>
        <v>0</v>
      </c>
      <c r="BI514" s="211">
        <f>IF(N514="nulová",J514,0)</f>
        <v>0</v>
      </c>
      <c r="BJ514" s="19" t="s">
        <v>134</v>
      </c>
      <c r="BK514" s="211">
        <f>ROUND(I514*H514,2)</f>
        <v>0</v>
      </c>
      <c r="BL514" s="19" t="s">
        <v>234</v>
      </c>
      <c r="BM514" s="210" t="s">
        <v>871</v>
      </c>
    </row>
    <row r="515" s="2" customFormat="1">
      <c r="A515" s="40"/>
      <c r="B515" s="41"/>
      <c r="C515" s="42"/>
      <c r="D515" s="212" t="s">
        <v>136</v>
      </c>
      <c r="E515" s="42"/>
      <c r="F515" s="213" t="s">
        <v>872</v>
      </c>
      <c r="G515" s="42"/>
      <c r="H515" s="42"/>
      <c r="I515" s="214"/>
      <c r="J515" s="42"/>
      <c r="K515" s="42"/>
      <c r="L515" s="46"/>
      <c r="M515" s="215"/>
      <c r="N515" s="216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136</v>
      </c>
      <c r="AU515" s="19" t="s">
        <v>134</v>
      </c>
    </row>
    <row r="516" s="2" customFormat="1" ht="16.5" customHeight="1">
      <c r="A516" s="40"/>
      <c r="B516" s="41"/>
      <c r="C516" s="199" t="s">
        <v>873</v>
      </c>
      <c r="D516" s="199" t="s">
        <v>128</v>
      </c>
      <c r="E516" s="200" t="s">
        <v>874</v>
      </c>
      <c r="F516" s="201" t="s">
        <v>875</v>
      </c>
      <c r="G516" s="202" t="s">
        <v>347</v>
      </c>
      <c r="H516" s="203">
        <v>5</v>
      </c>
      <c r="I516" s="204"/>
      <c r="J516" s="205">
        <f>ROUND(I516*H516,2)</f>
        <v>0</v>
      </c>
      <c r="K516" s="201" t="s">
        <v>132</v>
      </c>
      <c r="L516" s="46"/>
      <c r="M516" s="206" t="s">
        <v>19</v>
      </c>
      <c r="N516" s="207" t="s">
        <v>44</v>
      </c>
      <c r="O516" s="86"/>
      <c r="P516" s="208">
        <f>O516*H516</f>
        <v>0</v>
      </c>
      <c r="Q516" s="208">
        <v>0</v>
      </c>
      <c r="R516" s="208">
        <f>Q516*H516</f>
        <v>0</v>
      </c>
      <c r="S516" s="208">
        <v>0.00044999999999999999</v>
      </c>
      <c r="T516" s="209">
        <f>S516*H516</f>
        <v>0.0022499999999999998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0" t="s">
        <v>234</v>
      </c>
      <c r="AT516" s="210" t="s">
        <v>128</v>
      </c>
      <c r="AU516" s="210" t="s">
        <v>134</v>
      </c>
      <c r="AY516" s="19" t="s">
        <v>125</v>
      </c>
      <c r="BE516" s="211">
        <f>IF(N516="základní",J516,0)</f>
        <v>0</v>
      </c>
      <c r="BF516" s="211">
        <f>IF(N516="snížená",J516,0)</f>
        <v>0</v>
      </c>
      <c r="BG516" s="211">
        <f>IF(N516="zákl. přenesená",J516,0)</f>
        <v>0</v>
      </c>
      <c r="BH516" s="211">
        <f>IF(N516="sníž. přenesená",J516,0)</f>
        <v>0</v>
      </c>
      <c r="BI516" s="211">
        <f>IF(N516="nulová",J516,0)</f>
        <v>0</v>
      </c>
      <c r="BJ516" s="19" t="s">
        <v>134</v>
      </c>
      <c r="BK516" s="211">
        <f>ROUND(I516*H516,2)</f>
        <v>0</v>
      </c>
      <c r="BL516" s="19" t="s">
        <v>234</v>
      </c>
      <c r="BM516" s="210" t="s">
        <v>876</v>
      </c>
    </row>
    <row r="517" s="2" customFormat="1">
      <c r="A517" s="40"/>
      <c r="B517" s="41"/>
      <c r="C517" s="42"/>
      <c r="D517" s="212" t="s">
        <v>136</v>
      </c>
      <c r="E517" s="42"/>
      <c r="F517" s="213" t="s">
        <v>877</v>
      </c>
      <c r="G517" s="42"/>
      <c r="H517" s="42"/>
      <c r="I517" s="214"/>
      <c r="J517" s="42"/>
      <c r="K517" s="42"/>
      <c r="L517" s="46"/>
      <c r="M517" s="215"/>
      <c r="N517" s="216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136</v>
      </c>
      <c r="AU517" s="19" t="s">
        <v>134</v>
      </c>
    </row>
    <row r="518" s="2" customFormat="1" ht="16.5" customHeight="1">
      <c r="A518" s="40"/>
      <c r="B518" s="41"/>
      <c r="C518" s="199" t="s">
        <v>878</v>
      </c>
      <c r="D518" s="199" t="s">
        <v>128</v>
      </c>
      <c r="E518" s="200" t="s">
        <v>879</v>
      </c>
      <c r="F518" s="201" t="s">
        <v>880</v>
      </c>
      <c r="G518" s="202" t="s">
        <v>347</v>
      </c>
      <c r="H518" s="203">
        <v>5</v>
      </c>
      <c r="I518" s="204"/>
      <c r="J518" s="205">
        <f>ROUND(I518*H518,2)</f>
        <v>0</v>
      </c>
      <c r="K518" s="201" t="s">
        <v>132</v>
      </c>
      <c r="L518" s="46"/>
      <c r="M518" s="206" t="s">
        <v>19</v>
      </c>
      <c r="N518" s="207" t="s">
        <v>44</v>
      </c>
      <c r="O518" s="86"/>
      <c r="P518" s="208">
        <f>O518*H518</f>
        <v>0</v>
      </c>
      <c r="Q518" s="208">
        <v>0</v>
      </c>
      <c r="R518" s="208">
        <f>Q518*H518</f>
        <v>0</v>
      </c>
      <c r="S518" s="208">
        <v>0.024</v>
      </c>
      <c r="T518" s="209">
        <f>S518*H518</f>
        <v>0.12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0" t="s">
        <v>234</v>
      </c>
      <c r="AT518" s="210" t="s">
        <v>128</v>
      </c>
      <c r="AU518" s="210" t="s">
        <v>134</v>
      </c>
      <c r="AY518" s="19" t="s">
        <v>125</v>
      </c>
      <c r="BE518" s="211">
        <f>IF(N518="základní",J518,0)</f>
        <v>0</v>
      </c>
      <c r="BF518" s="211">
        <f>IF(N518="snížená",J518,0)</f>
        <v>0</v>
      </c>
      <c r="BG518" s="211">
        <f>IF(N518="zákl. přenesená",J518,0)</f>
        <v>0</v>
      </c>
      <c r="BH518" s="211">
        <f>IF(N518="sníž. přenesená",J518,0)</f>
        <v>0</v>
      </c>
      <c r="BI518" s="211">
        <f>IF(N518="nulová",J518,0)</f>
        <v>0</v>
      </c>
      <c r="BJ518" s="19" t="s">
        <v>134</v>
      </c>
      <c r="BK518" s="211">
        <f>ROUND(I518*H518,2)</f>
        <v>0</v>
      </c>
      <c r="BL518" s="19" t="s">
        <v>234</v>
      </c>
      <c r="BM518" s="210" t="s">
        <v>881</v>
      </c>
    </row>
    <row r="519" s="2" customFormat="1">
      <c r="A519" s="40"/>
      <c r="B519" s="41"/>
      <c r="C519" s="42"/>
      <c r="D519" s="212" t="s">
        <v>136</v>
      </c>
      <c r="E519" s="42"/>
      <c r="F519" s="213" t="s">
        <v>882</v>
      </c>
      <c r="G519" s="42"/>
      <c r="H519" s="42"/>
      <c r="I519" s="214"/>
      <c r="J519" s="42"/>
      <c r="K519" s="42"/>
      <c r="L519" s="46"/>
      <c r="M519" s="215"/>
      <c r="N519" s="216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136</v>
      </c>
      <c r="AU519" s="19" t="s">
        <v>134</v>
      </c>
    </row>
    <row r="520" s="2" customFormat="1" ht="24.15" customHeight="1">
      <c r="A520" s="40"/>
      <c r="B520" s="41"/>
      <c r="C520" s="199" t="s">
        <v>883</v>
      </c>
      <c r="D520" s="199" t="s">
        <v>128</v>
      </c>
      <c r="E520" s="200" t="s">
        <v>884</v>
      </c>
      <c r="F520" s="201" t="s">
        <v>885</v>
      </c>
      <c r="G520" s="202" t="s">
        <v>347</v>
      </c>
      <c r="H520" s="203">
        <v>2</v>
      </c>
      <c r="I520" s="204"/>
      <c r="J520" s="205">
        <f>ROUND(I520*H520,2)</f>
        <v>0</v>
      </c>
      <c r="K520" s="201" t="s">
        <v>132</v>
      </c>
      <c r="L520" s="46"/>
      <c r="M520" s="206" t="s">
        <v>19</v>
      </c>
      <c r="N520" s="207" t="s">
        <v>44</v>
      </c>
      <c r="O520" s="86"/>
      <c r="P520" s="208">
        <f>O520*H520</f>
        <v>0</v>
      </c>
      <c r="Q520" s="208">
        <v>0</v>
      </c>
      <c r="R520" s="208">
        <f>Q520*H520</f>
        <v>0</v>
      </c>
      <c r="S520" s="208">
        <v>0</v>
      </c>
      <c r="T520" s="209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0" t="s">
        <v>234</v>
      </c>
      <c r="AT520" s="210" t="s">
        <v>128</v>
      </c>
      <c r="AU520" s="210" t="s">
        <v>134</v>
      </c>
      <c r="AY520" s="19" t="s">
        <v>125</v>
      </c>
      <c r="BE520" s="211">
        <f>IF(N520="základní",J520,0)</f>
        <v>0</v>
      </c>
      <c r="BF520" s="211">
        <f>IF(N520="snížená",J520,0)</f>
        <v>0</v>
      </c>
      <c r="BG520" s="211">
        <f>IF(N520="zákl. přenesená",J520,0)</f>
        <v>0</v>
      </c>
      <c r="BH520" s="211">
        <f>IF(N520="sníž. přenesená",J520,0)</f>
        <v>0</v>
      </c>
      <c r="BI520" s="211">
        <f>IF(N520="nulová",J520,0)</f>
        <v>0</v>
      </c>
      <c r="BJ520" s="19" t="s">
        <v>134</v>
      </c>
      <c r="BK520" s="211">
        <f>ROUND(I520*H520,2)</f>
        <v>0</v>
      </c>
      <c r="BL520" s="19" t="s">
        <v>234</v>
      </c>
      <c r="BM520" s="210" t="s">
        <v>886</v>
      </c>
    </row>
    <row r="521" s="2" customFormat="1">
      <c r="A521" s="40"/>
      <c r="B521" s="41"/>
      <c r="C521" s="42"/>
      <c r="D521" s="212" t="s">
        <v>136</v>
      </c>
      <c r="E521" s="42"/>
      <c r="F521" s="213" t="s">
        <v>887</v>
      </c>
      <c r="G521" s="42"/>
      <c r="H521" s="42"/>
      <c r="I521" s="214"/>
      <c r="J521" s="42"/>
      <c r="K521" s="42"/>
      <c r="L521" s="46"/>
      <c r="M521" s="215"/>
      <c r="N521" s="216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136</v>
      </c>
      <c r="AU521" s="19" t="s">
        <v>134</v>
      </c>
    </row>
    <row r="522" s="2" customFormat="1" ht="16.5" customHeight="1">
      <c r="A522" s="40"/>
      <c r="B522" s="41"/>
      <c r="C522" s="251" t="s">
        <v>888</v>
      </c>
      <c r="D522" s="251" t="s">
        <v>321</v>
      </c>
      <c r="E522" s="252" t="s">
        <v>889</v>
      </c>
      <c r="F522" s="253" t="s">
        <v>890</v>
      </c>
      <c r="G522" s="254" t="s">
        <v>891</v>
      </c>
      <c r="H522" s="255">
        <v>1</v>
      </c>
      <c r="I522" s="256"/>
      <c r="J522" s="257">
        <f>ROUND(I522*H522,2)</f>
        <v>0</v>
      </c>
      <c r="K522" s="253" t="s">
        <v>19</v>
      </c>
      <c r="L522" s="258"/>
      <c r="M522" s="259" t="s">
        <v>19</v>
      </c>
      <c r="N522" s="260" t="s">
        <v>44</v>
      </c>
      <c r="O522" s="86"/>
      <c r="P522" s="208">
        <f>O522*H522</f>
        <v>0</v>
      </c>
      <c r="Q522" s="208">
        <v>0</v>
      </c>
      <c r="R522" s="208">
        <f>Q522*H522</f>
        <v>0</v>
      </c>
      <c r="S522" s="208">
        <v>0</v>
      </c>
      <c r="T522" s="209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0" t="s">
        <v>324</v>
      </c>
      <c r="AT522" s="210" t="s">
        <v>321</v>
      </c>
      <c r="AU522" s="210" t="s">
        <v>134</v>
      </c>
      <c r="AY522" s="19" t="s">
        <v>125</v>
      </c>
      <c r="BE522" s="211">
        <f>IF(N522="základní",J522,0)</f>
        <v>0</v>
      </c>
      <c r="BF522" s="211">
        <f>IF(N522="snížená",J522,0)</f>
        <v>0</v>
      </c>
      <c r="BG522" s="211">
        <f>IF(N522="zákl. přenesená",J522,0)</f>
        <v>0</v>
      </c>
      <c r="BH522" s="211">
        <f>IF(N522="sníž. přenesená",J522,0)</f>
        <v>0</v>
      </c>
      <c r="BI522" s="211">
        <f>IF(N522="nulová",J522,0)</f>
        <v>0</v>
      </c>
      <c r="BJ522" s="19" t="s">
        <v>134</v>
      </c>
      <c r="BK522" s="211">
        <f>ROUND(I522*H522,2)</f>
        <v>0</v>
      </c>
      <c r="BL522" s="19" t="s">
        <v>234</v>
      </c>
      <c r="BM522" s="210" t="s">
        <v>892</v>
      </c>
    </row>
    <row r="523" s="2" customFormat="1" ht="24.15" customHeight="1">
      <c r="A523" s="40"/>
      <c r="B523" s="41"/>
      <c r="C523" s="199" t="s">
        <v>893</v>
      </c>
      <c r="D523" s="199" t="s">
        <v>128</v>
      </c>
      <c r="E523" s="200" t="s">
        <v>894</v>
      </c>
      <c r="F523" s="201" t="s">
        <v>895</v>
      </c>
      <c r="G523" s="202" t="s">
        <v>347</v>
      </c>
      <c r="H523" s="203">
        <v>1</v>
      </c>
      <c r="I523" s="204"/>
      <c r="J523" s="205">
        <f>ROUND(I523*H523,2)</f>
        <v>0</v>
      </c>
      <c r="K523" s="201" t="s">
        <v>132</v>
      </c>
      <c r="L523" s="46"/>
      <c r="M523" s="206" t="s">
        <v>19</v>
      </c>
      <c r="N523" s="207" t="s">
        <v>44</v>
      </c>
      <c r="O523" s="86"/>
      <c r="P523" s="208">
        <f>O523*H523</f>
        <v>0</v>
      </c>
      <c r="Q523" s="208">
        <v>0</v>
      </c>
      <c r="R523" s="208">
        <f>Q523*H523</f>
        <v>0</v>
      </c>
      <c r="S523" s="208">
        <v>0</v>
      </c>
      <c r="T523" s="209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0" t="s">
        <v>234</v>
      </c>
      <c r="AT523" s="210" t="s">
        <v>128</v>
      </c>
      <c r="AU523" s="210" t="s">
        <v>134</v>
      </c>
      <c r="AY523" s="19" t="s">
        <v>125</v>
      </c>
      <c r="BE523" s="211">
        <f>IF(N523="základní",J523,0)</f>
        <v>0</v>
      </c>
      <c r="BF523" s="211">
        <f>IF(N523="snížená",J523,0)</f>
        <v>0</v>
      </c>
      <c r="BG523" s="211">
        <f>IF(N523="zákl. přenesená",J523,0)</f>
        <v>0</v>
      </c>
      <c r="BH523" s="211">
        <f>IF(N523="sníž. přenesená",J523,0)</f>
        <v>0</v>
      </c>
      <c r="BI523" s="211">
        <f>IF(N523="nulová",J523,0)</f>
        <v>0</v>
      </c>
      <c r="BJ523" s="19" t="s">
        <v>134</v>
      </c>
      <c r="BK523" s="211">
        <f>ROUND(I523*H523,2)</f>
        <v>0</v>
      </c>
      <c r="BL523" s="19" t="s">
        <v>234</v>
      </c>
      <c r="BM523" s="210" t="s">
        <v>896</v>
      </c>
    </row>
    <row r="524" s="2" customFormat="1">
      <c r="A524" s="40"/>
      <c r="B524" s="41"/>
      <c r="C524" s="42"/>
      <c r="D524" s="212" t="s">
        <v>136</v>
      </c>
      <c r="E524" s="42"/>
      <c r="F524" s="213" t="s">
        <v>897</v>
      </c>
      <c r="G524" s="42"/>
      <c r="H524" s="42"/>
      <c r="I524" s="214"/>
      <c r="J524" s="42"/>
      <c r="K524" s="42"/>
      <c r="L524" s="46"/>
      <c r="M524" s="215"/>
      <c r="N524" s="216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136</v>
      </c>
      <c r="AU524" s="19" t="s">
        <v>134</v>
      </c>
    </row>
    <row r="525" s="2" customFormat="1" ht="16.5" customHeight="1">
      <c r="A525" s="40"/>
      <c r="B525" s="41"/>
      <c r="C525" s="251" t="s">
        <v>898</v>
      </c>
      <c r="D525" s="251" t="s">
        <v>321</v>
      </c>
      <c r="E525" s="252" t="s">
        <v>899</v>
      </c>
      <c r="F525" s="253" t="s">
        <v>900</v>
      </c>
      <c r="G525" s="254" t="s">
        <v>184</v>
      </c>
      <c r="H525" s="255">
        <v>1</v>
      </c>
      <c r="I525" s="256"/>
      <c r="J525" s="257">
        <f>ROUND(I525*H525,2)</f>
        <v>0</v>
      </c>
      <c r="K525" s="253" t="s">
        <v>132</v>
      </c>
      <c r="L525" s="258"/>
      <c r="M525" s="259" t="s">
        <v>19</v>
      </c>
      <c r="N525" s="260" t="s">
        <v>44</v>
      </c>
      <c r="O525" s="86"/>
      <c r="P525" s="208">
        <f>O525*H525</f>
        <v>0</v>
      </c>
      <c r="Q525" s="208">
        <v>0.001</v>
      </c>
      <c r="R525" s="208">
        <f>Q525*H525</f>
        <v>0.001</v>
      </c>
      <c r="S525" s="208">
        <v>0</v>
      </c>
      <c r="T525" s="209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0" t="s">
        <v>324</v>
      </c>
      <c r="AT525" s="210" t="s">
        <v>321</v>
      </c>
      <c r="AU525" s="210" t="s">
        <v>134</v>
      </c>
      <c r="AY525" s="19" t="s">
        <v>125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19" t="s">
        <v>134</v>
      </c>
      <c r="BK525" s="211">
        <f>ROUND(I525*H525,2)</f>
        <v>0</v>
      </c>
      <c r="BL525" s="19" t="s">
        <v>234</v>
      </c>
      <c r="BM525" s="210" t="s">
        <v>901</v>
      </c>
    </row>
    <row r="526" s="2" customFormat="1" ht="16.5" customHeight="1">
      <c r="A526" s="40"/>
      <c r="B526" s="41"/>
      <c r="C526" s="199" t="s">
        <v>902</v>
      </c>
      <c r="D526" s="199" t="s">
        <v>128</v>
      </c>
      <c r="E526" s="200" t="s">
        <v>903</v>
      </c>
      <c r="F526" s="201" t="s">
        <v>904</v>
      </c>
      <c r="G526" s="202" t="s">
        <v>347</v>
      </c>
      <c r="H526" s="203">
        <v>6</v>
      </c>
      <c r="I526" s="204"/>
      <c r="J526" s="205">
        <f>ROUND(I526*H526,2)</f>
        <v>0</v>
      </c>
      <c r="K526" s="201" t="s">
        <v>132</v>
      </c>
      <c r="L526" s="46"/>
      <c r="M526" s="206" t="s">
        <v>19</v>
      </c>
      <c r="N526" s="207" t="s">
        <v>44</v>
      </c>
      <c r="O526" s="86"/>
      <c r="P526" s="208">
        <f>O526*H526</f>
        <v>0</v>
      </c>
      <c r="Q526" s="208">
        <v>0</v>
      </c>
      <c r="R526" s="208">
        <f>Q526*H526</f>
        <v>0</v>
      </c>
      <c r="S526" s="208">
        <v>0</v>
      </c>
      <c r="T526" s="20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0" t="s">
        <v>234</v>
      </c>
      <c r="AT526" s="210" t="s">
        <v>128</v>
      </c>
      <c r="AU526" s="210" t="s">
        <v>134</v>
      </c>
      <c r="AY526" s="19" t="s">
        <v>125</v>
      </c>
      <c r="BE526" s="211">
        <f>IF(N526="základní",J526,0)</f>
        <v>0</v>
      </c>
      <c r="BF526" s="211">
        <f>IF(N526="snížená",J526,0)</f>
        <v>0</v>
      </c>
      <c r="BG526" s="211">
        <f>IF(N526="zákl. přenesená",J526,0)</f>
        <v>0</v>
      </c>
      <c r="BH526" s="211">
        <f>IF(N526="sníž. přenesená",J526,0)</f>
        <v>0</v>
      </c>
      <c r="BI526" s="211">
        <f>IF(N526="nulová",J526,0)</f>
        <v>0</v>
      </c>
      <c r="BJ526" s="19" t="s">
        <v>134</v>
      </c>
      <c r="BK526" s="211">
        <f>ROUND(I526*H526,2)</f>
        <v>0</v>
      </c>
      <c r="BL526" s="19" t="s">
        <v>234</v>
      </c>
      <c r="BM526" s="210" t="s">
        <v>905</v>
      </c>
    </row>
    <row r="527" s="2" customFormat="1">
      <c r="A527" s="40"/>
      <c r="B527" s="41"/>
      <c r="C527" s="42"/>
      <c r="D527" s="212" t="s">
        <v>136</v>
      </c>
      <c r="E527" s="42"/>
      <c r="F527" s="213" t="s">
        <v>906</v>
      </c>
      <c r="G527" s="42"/>
      <c r="H527" s="42"/>
      <c r="I527" s="214"/>
      <c r="J527" s="42"/>
      <c r="K527" s="42"/>
      <c r="L527" s="46"/>
      <c r="M527" s="215"/>
      <c r="N527" s="216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136</v>
      </c>
      <c r="AU527" s="19" t="s">
        <v>134</v>
      </c>
    </row>
    <row r="528" s="2" customFormat="1" ht="16.5" customHeight="1">
      <c r="A528" s="40"/>
      <c r="B528" s="41"/>
      <c r="C528" s="251" t="s">
        <v>907</v>
      </c>
      <c r="D528" s="251" t="s">
        <v>321</v>
      </c>
      <c r="E528" s="252" t="s">
        <v>908</v>
      </c>
      <c r="F528" s="253" t="s">
        <v>909</v>
      </c>
      <c r="G528" s="254" t="s">
        <v>347</v>
      </c>
      <c r="H528" s="255">
        <v>3</v>
      </c>
      <c r="I528" s="256"/>
      <c r="J528" s="257">
        <f>ROUND(I528*H528,2)</f>
        <v>0</v>
      </c>
      <c r="K528" s="253" t="s">
        <v>132</v>
      </c>
      <c r="L528" s="258"/>
      <c r="M528" s="259" t="s">
        <v>19</v>
      </c>
      <c r="N528" s="260" t="s">
        <v>44</v>
      </c>
      <c r="O528" s="86"/>
      <c r="P528" s="208">
        <f>O528*H528</f>
        <v>0</v>
      </c>
      <c r="Q528" s="208">
        <v>0.00108</v>
      </c>
      <c r="R528" s="208">
        <f>Q528*H528</f>
        <v>0.0032399999999999998</v>
      </c>
      <c r="S528" s="208">
        <v>0</v>
      </c>
      <c r="T528" s="209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0" t="s">
        <v>324</v>
      </c>
      <c r="AT528" s="210" t="s">
        <v>321</v>
      </c>
      <c r="AU528" s="210" t="s">
        <v>134</v>
      </c>
      <c r="AY528" s="19" t="s">
        <v>125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9" t="s">
        <v>134</v>
      </c>
      <c r="BK528" s="211">
        <f>ROUND(I528*H528,2)</f>
        <v>0</v>
      </c>
      <c r="BL528" s="19" t="s">
        <v>234</v>
      </c>
      <c r="BM528" s="210" t="s">
        <v>910</v>
      </c>
    </row>
    <row r="529" s="2" customFormat="1" ht="16.5" customHeight="1">
      <c r="A529" s="40"/>
      <c r="B529" s="41"/>
      <c r="C529" s="251" t="s">
        <v>911</v>
      </c>
      <c r="D529" s="251" t="s">
        <v>321</v>
      </c>
      <c r="E529" s="252" t="s">
        <v>912</v>
      </c>
      <c r="F529" s="253" t="s">
        <v>913</v>
      </c>
      <c r="G529" s="254" t="s">
        <v>347</v>
      </c>
      <c r="H529" s="255">
        <v>2</v>
      </c>
      <c r="I529" s="256"/>
      <c r="J529" s="257">
        <f>ROUND(I529*H529,2)</f>
        <v>0</v>
      </c>
      <c r="K529" s="253" t="s">
        <v>132</v>
      </c>
      <c r="L529" s="258"/>
      <c r="M529" s="259" t="s">
        <v>19</v>
      </c>
      <c r="N529" s="260" t="s">
        <v>44</v>
      </c>
      <c r="O529" s="86"/>
      <c r="P529" s="208">
        <f>O529*H529</f>
        <v>0</v>
      </c>
      <c r="Q529" s="208">
        <v>0.00123</v>
      </c>
      <c r="R529" s="208">
        <f>Q529*H529</f>
        <v>0.0024599999999999999</v>
      </c>
      <c r="S529" s="208">
        <v>0</v>
      </c>
      <c r="T529" s="209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0" t="s">
        <v>324</v>
      </c>
      <c r="AT529" s="210" t="s">
        <v>321</v>
      </c>
      <c r="AU529" s="210" t="s">
        <v>134</v>
      </c>
      <c r="AY529" s="19" t="s">
        <v>125</v>
      </c>
      <c r="BE529" s="211">
        <f>IF(N529="základní",J529,0)</f>
        <v>0</v>
      </c>
      <c r="BF529" s="211">
        <f>IF(N529="snížená",J529,0)</f>
        <v>0</v>
      </c>
      <c r="BG529" s="211">
        <f>IF(N529="zákl. přenesená",J529,0)</f>
        <v>0</v>
      </c>
      <c r="BH529" s="211">
        <f>IF(N529="sníž. přenesená",J529,0)</f>
        <v>0</v>
      </c>
      <c r="BI529" s="211">
        <f>IF(N529="nulová",J529,0)</f>
        <v>0</v>
      </c>
      <c r="BJ529" s="19" t="s">
        <v>134</v>
      </c>
      <c r="BK529" s="211">
        <f>ROUND(I529*H529,2)</f>
        <v>0</v>
      </c>
      <c r="BL529" s="19" t="s">
        <v>234</v>
      </c>
      <c r="BM529" s="210" t="s">
        <v>914</v>
      </c>
    </row>
    <row r="530" s="2" customFormat="1" ht="16.5" customHeight="1">
      <c r="A530" s="40"/>
      <c r="B530" s="41"/>
      <c r="C530" s="251" t="s">
        <v>915</v>
      </c>
      <c r="D530" s="251" t="s">
        <v>321</v>
      </c>
      <c r="E530" s="252" t="s">
        <v>916</v>
      </c>
      <c r="F530" s="253" t="s">
        <v>917</v>
      </c>
      <c r="G530" s="254" t="s">
        <v>347</v>
      </c>
      <c r="H530" s="255">
        <v>1</v>
      </c>
      <c r="I530" s="256"/>
      <c r="J530" s="257">
        <f>ROUND(I530*H530,2)</f>
        <v>0</v>
      </c>
      <c r="K530" s="253" t="s">
        <v>132</v>
      </c>
      <c r="L530" s="258"/>
      <c r="M530" s="259" t="s">
        <v>19</v>
      </c>
      <c r="N530" s="260" t="s">
        <v>44</v>
      </c>
      <c r="O530" s="86"/>
      <c r="P530" s="208">
        <f>O530*H530</f>
        <v>0</v>
      </c>
      <c r="Q530" s="208">
        <v>0.0020799999999999998</v>
      </c>
      <c r="R530" s="208">
        <f>Q530*H530</f>
        <v>0.0020799999999999998</v>
      </c>
      <c r="S530" s="208">
        <v>0</v>
      </c>
      <c r="T530" s="209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0" t="s">
        <v>324</v>
      </c>
      <c r="AT530" s="210" t="s">
        <v>321</v>
      </c>
      <c r="AU530" s="210" t="s">
        <v>134</v>
      </c>
      <c r="AY530" s="19" t="s">
        <v>125</v>
      </c>
      <c r="BE530" s="211">
        <f>IF(N530="základní",J530,0)</f>
        <v>0</v>
      </c>
      <c r="BF530" s="211">
        <f>IF(N530="snížená",J530,0)</f>
        <v>0</v>
      </c>
      <c r="BG530" s="211">
        <f>IF(N530="zákl. přenesená",J530,0)</f>
        <v>0</v>
      </c>
      <c r="BH530" s="211">
        <f>IF(N530="sníž. přenesená",J530,0)</f>
        <v>0</v>
      </c>
      <c r="BI530" s="211">
        <f>IF(N530="nulová",J530,0)</f>
        <v>0</v>
      </c>
      <c r="BJ530" s="19" t="s">
        <v>134</v>
      </c>
      <c r="BK530" s="211">
        <f>ROUND(I530*H530,2)</f>
        <v>0</v>
      </c>
      <c r="BL530" s="19" t="s">
        <v>234</v>
      </c>
      <c r="BM530" s="210" t="s">
        <v>918</v>
      </c>
    </row>
    <row r="531" s="2" customFormat="1" ht="24.15" customHeight="1">
      <c r="A531" s="40"/>
      <c r="B531" s="41"/>
      <c r="C531" s="199" t="s">
        <v>919</v>
      </c>
      <c r="D531" s="199" t="s">
        <v>128</v>
      </c>
      <c r="E531" s="200" t="s">
        <v>920</v>
      </c>
      <c r="F531" s="201" t="s">
        <v>921</v>
      </c>
      <c r="G531" s="202" t="s">
        <v>347</v>
      </c>
      <c r="H531" s="203">
        <v>6</v>
      </c>
      <c r="I531" s="204"/>
      <c r="J531" s="205">
        <f>ROUND(I531*H531,2)</f>
        <v>0</v>
      </c>
      <c r="K531" s="201" t="s">
        <v>132</v>
      </c>
      <c r="L531" s="46"/>
      <c r="M531" s="206" t="s">
        <v>19</v>
      </c>
      <c r="N531" s="207" t="s">
        <v>44</v>
      </c>
      <c r="O531" s="86"/>
      <c r="P531" s="208">
        <f>O531*H531</f>
        <v>0</v>
      </c>
      <c r="Q531" s="208">
        <v>0</v>
      </c>
      <c r="R531" s="208">
        <f>Q531*H531</f>
        <v>0</v>
      </c>
      <c r="S531" s="208">
        <v>0</v>
      </c>
      <c r="T531" s="209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0" t="s">
        <v>234</v>
      </c>
      <c r="AT531" s="210" t="s">
        <v>128</v>
      </c>
      <c r="AU531" s="210" t="s">
        <v>134</v>
      </c>
      <c r="AY531" s="19" t="s">
        <v>125</v>
      </c>
      <c r="BE531" s="211">
        <f>IF(N531="základní",J531,0)</f>
        <v>0</v>
      </c>
      <c r="BF531" s="211">
        <f>IF(N531="snížená",J531,0)</f>
        <v>0</v>
      </c>
      <c r="BG531" s="211">
        <f>IF(N531="zákl. přenesená",J531,0)</f>
        <v>0</v>
      </c>
      <c r="BH531" s="211">
        <f>IF(N531="sníž. přenesená",J531,0)</f>
        <v>0</v>
      </c>
      <c r="BI531" s="211">
        <f>IF(N531="nulová",J531,0)</f>
        <v>0</v>
      </c>
      <c r="BJ531" s="19" t="s">
        <v>134</v>
      </c>
      <c r="BK531" s="211">
        <f>ROUND(I531*H531,2)</f>
        <v>0</v>
      </c>
      <c r="BL531" s="19" t="s">
        <v>234</v>
      </c>
      <c r="BM531" s="210" t="s">
        <v>922</v>
      </c>
    </row>
    <row r="532" s="2" customFormat="1">
      <c r="A532" s="40"/>
      <c r="B532" s="41"/>
      <c r="C532" s="42"/>
      <c r="D532" s="212" t="s">
        <v>136</v>
      </c>
      <c r="E532" s="42"/>
      <c r="F532" s="213" t="s">
        <v>923</v>
      </c>
      <c r="G532" s="42"/>
      <c r="H532" s="42"/>
      <c r="I532" s="214"/>
      <c r="J532" s="42"/>
      <c r="K532" s="42"/>
      <c r="L532" s="46"/>
      <c r="M532" s="215"/>
      <c r="N532" s="216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136</v>
      </c>
      <c r="AU532" s="19" t="s">
        <v>134</v>
      </c>
    </row>
    <row r="533" s="2" customFormat="1" ht="16.5" customHeight="1">
      <c r="A533" s="40"/>
      <c r="B533" s="41"/>
      <c r="C533" s="199" t="s">
        <v>924</v>
      </c>
      <c r="D533" s="199" t="s">
        <v>128</v>
      </c>
      <c r="E533" s="200" t="s">
        <v>925</v>
      </c>
      <c r="F533" s="201" t="s">
        <v>926</v>
      </c>
      <c r="G533" s="202" t="s">
        <v>347</v>
      </c>
      <c r="H533" s="203">
        <v>1</v>
      </c>
      <c r="I533" s="204"/>
      <c r="J533" s="205">
        <f>ROUND(I533*H533,2)</f>
        <v>0</v>
      </c>
      <c r="K533" s="201" t="s">
        <v>132</v>
      </c>
      <c r="L533" s="46"/>
      <c r="M533" s="206" t="s">
        <v>19</v>
      </c>
      <c r="N533" s="207" t="s">
        <v>44</v>
      </c>
      <c r="O533" s="86"/>
      <c r="P533" s="208">
        <f>O533*H533</f>
        <v>0</v>
      </c>
      <c r="Q533" s="208">
        <v>0</v>
      </c>
      <c r="R533" s="208">
        <f>Q533*H533</f>
        <v>0</v>
      </c>
      <c r="S533" s="208">
        <v>0</v>
      </c>
      <c r="T533" s="209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0" t="s">
        <v>234</v>
      </c>
      <c r="AT533" s="210" t="s">
        <v>128</v>
      </c>
      <c r="AU533" s="210" t="s">
        <v>134</v>
      </c>
      <c r="AY533" s="19" t="s">
        <v>125</v>
      </c>
      <c r="BE533" s="211">
        <f>IF(N533="základní",J533,0)</f>
        <v>0</v>
      </c>
      <c r="BF533" s="211">
        <f>IF(N533="snížená",J533,0)</f>
        <v>0</v>
      </c>
      <c r="BG533" s="211">
        <f>IF(N533="zákl. přenesená",J533,0)</f>
        <v>0</v>
      </c>
      <c r="BH533" s="211">
        <f>IF(N533="sníž. přenesená",J533,0)</f>
        <v>0</v>
      </c>
      <c r="BI533" s="211">
        <f>IF(N533="nulová",J533,0)</f>
        <v>0</v>
      </c>
      <c r="BJ533" s="19" t="s">
        <v>134</v>
      </c>
      <c r="BK533" s="211">
        <f>ROUND(I533*H533,2)</f>
        <v>0</v>
      </c>
      <c r="BL533" s="19" t="s">
        <v>234</v>
      </c>
      <c r="BM533" s="210" t="s">
        <v>927</v>
      </c>
    </row>
    <row r="534" s="2" customFormat="1">
      <c r="A534" s="40"/>
      <c r="B534" s="41"/>
      <c r="C534" s="42"/>
      <c r="D534" s="212" t="s">
        <v>136</v>
      </c>
      <c r="E534" s="42"/>
      <c r="F534" s="213" t="s">
        <v>928</v>
      </c>
      <c r="G534" s="42"/>
      <c r="H534" s="42"/>
      <c r="I534" s="214"/>
      <c r="J534" s="42"/>
      <c r="K534" s="42"/>
      <c r="L534" s="46"/>
      <c r="M534" s="215"/>
      <c r="N534" s="216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136</v>
      </c>
      <c r="AU534" s="19" t="s">
        <v>134</v>
      </c>
    </row>
    <row r="535" s="2" customFormat="1" ht="16.5" customHeight="1">
      <c r="A535" s="40"/>
      <c r="B535" s="41"/>
      <c r="C535" s="251" t="s">
        <v>929</v>
      </c>
      <c r="D535" s="251" t="s">
        <v>321</v>
      </c>
      <c r="E535" s="252" t="s">
        <v>930</v>
      </c>
      <c r="F535" s="253" t="s">
        <v>931</v>
      </c>
      <c r="G535" s="254" t="s">
        <v>347</v>
      </c>
      <c r="H535" s="255">
        <v>1</v>
      </c>
      <c r="I535" s="256"/>
      <c r="J535" s="257">
        <f>ROUND(I535*H535,2)</f>
        <v>0</v>
      </c>
      <c r="K535" s="253" t="s">
        <v>19</v>
      </c>
      <c r="L535" s="258"/>
      <c r="M535" s="259" t="s">
        <v>19</v>
      </c>
      <c r="N535" s="260" t="s">
        <v>44</v>
      </c>
      <c r="O535" s="86"/>
      <c r="P535" s="208">
        <f>O535*H535</f>
        <v>0</v>
      </c>
      <c r="Q535" s="208">
        <v>0</v>
      </c>
      <c r="R535" s="208">
        <f>Q535*H535</f>
        <v>0</v>
      </c>
      <c r="S535" s="208">
        <v>0</v>
      </c>
      <c r="T535" s="209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0" t="s">
        <v>324</v>
      </c>
      <c r="AT535" s="210" t="s">
        <v>321</v>
      </c>
      <c r="AU535" s="210" t="s">
        <v>134</v>
      </c>
      <c r="AY535" s="19" t="s">
        <v>125</v>
      </c>
      <c r="BE535" s="211">
        <f>IF(N535="základní",J535,0)</f>
        <v>0</v>
      </c>
      <c r="BF535" s="211">
        <f>IF(N535="snížená",J535,0)</f>
        <v>0</v>
      </c>
      <c r="BG535" s="211">
        <f>IF(N535="zákl. přenesená",J535,0)</f>
        <v>0</v>
      </c>
      <c r="BH535" s="211">
        <f>IF(N535="sníž. přenesená",J535,0)</f>
        <v>0</v>
      </c>
      <c r="BI535" s="211">
        <f>IF(N535="nulová",J535,0)</f>
        <v>0</v>
      </c>
      <c r="BJ535" s="19" t="s">
        <v>134</v>
      </c>
      <c r="BK535" s="211">
        <f>ROUND(I535*H535,2)</f>
        <v>0</v>
      </c>
      <c r="BL535" s="19" t="s">
        <v>234</v>
      </c>
      <c r="BM535" s="210" t="s">
        <v>932</v>
      </c>
    </row>
    <row r="536" s="2" customFormat="1" ht="21.75" customHeight="1">
      <c r="A536" s="40"/>
      <c r="B536" s="41"/>
      <c r="C536" s="199" t="s">
        <v>933</v>
      </c>
      <c r="D536" s="199" t="s">
        <v>128</v>
      </c>
      <c r="E536" s="200" t="s">
        <v>934</v>
      </c>
      <c r="F536" s="201" t="s">
        <v>935</v>
      </c>
      <c r="G536" s="202" t="s">
        <v>347</v>
      </c>
      <c r="H536" s="203">
        <v>6</v>
      </c>
      <c r="I536" s="204"/>
      <c r="J536" s="205">
        <f>ROUND(I536*H536,2)</f>
        <v>0</v>
      </c>
      <c r="K536" s="201" t="s">
        <v>132</v>
      </c>
      <c r="L536" s="46"/>
      <c r="M536" s="206" t="s">
        <v>19</v>
      </c>
      <c r="N536" s="207" t="s">
        <v>44</v>
      </c>
      <c r="O536" s="86"/>
      <c r="P536" s="208">
        <f>O536*H536</f>
        <v>0</v>
      </c>
      <c r="Q536" s="208">
        <v>0</v>
      </c>
      <c r="R536" s="208">
        <f>Q536*H536</f>
        <v>0</v>
      </c>
      <c r="S536" s="208">
        <v>0</v>
      </c>
      <c r="T536" s="209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0" t="s">
        <v>234</v>
      </c>
      <c r="AT536" s="210" t="s">
        <v>128</v>
      </c>
      <c r="AU536" s="210" t="s">
        <v>134</v>
      </c>
      <c r="AY536" s="19" t="s">
        <v>125</v>
      </c>
      <c r="BE536" s="211">
        <f>IF(N536="základní",J536,0)</f>
        <v>0</v>
      </c>
      <c r="BF536" s="211">
        <f>IF(N536="snížená",J536,0)</f>
        <v>0</v>
      </c>
      <c r="BG536" s="211">
        <f>IF(N536="zákl. přenesená",J536,0)</f>
        <v>0</v>
      </c>
      <c r="BH536" s="211">
        <f>IF(N536="sníž. přenesená",J536,0)</f>
        <v>0</v>
      </c>
      <c r="BI536" s="211">
        <f>IF(N536="nulová",J536,0)</f>
        <v>0</v>
      </c>
      <c r="BJ536" s="19" t="s">
        <v>134</v>
      </c>
      <c r="BK536" s="211">
        <f>ROUND(I536*H536,2)</f>
        <v>0</v>
      </c>
      <c r="BL536" s="19" t="s">
        <v>234</v>
      </c>
      <c r="BM536" s="210" t="s">
        <v>936</v>
      </c>
    </row>
    <row r="537" s="2" customFormat="1">
      <c r="A537" s="40"/>
      <c r="B537" s="41"/>
      <c r="C537" s="42"/>
      <c r="D537" s="212" t="s">
        <v>136</v>
      </c>
      <c r="E537" s="42"/>
      <c r="F537" s="213" t="s">
        <v>937</v>
      </c>
      <c r="G537" s="42"/>
      <c r="H537" s="42"/>
      <c r="I537" s="214"/>
      <c r="J537" s="42"/>
      <c r="K537" s="42"/>
      <c r="L537" s="46"/>
      <c r="M537" s="215"/>
      <c r="N537" s="216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136</v>
      </c>
      <c r="AU537" s="19" t="s">
        <v>134</v>
      </c>
    </row>
    <row r="538" s="2" customFormat="1" ht="16.5" customHeight="1">
      <c r="A538" s="40"/>
      <c r="B538" s="41"/>
      <c r="C538" s="199" t="s">
        <v>938</v>
      </c>
      <c r="D538" s="199" t="s">
        <v>128</v>
      </c>
      <c r="E538" s="200" t="s">
        <v>939</v>
      </c>
      <c r="F538" s="201" t="s">
        <v>940</v>
      </c>
      <c r="G538" s="202" t="s">
        <v>347</v>
      </c>
      <c r="H538" s="203">
        <v>1</v>
      </c>
      <c r="I538" s="204"/>
      <c r="J538" s="205">
        <f>ROUND(I538*H538,2)</f>
        <v>0</v>
      </c>
      <c r="K538" s="201" t="s">
        <v>132</v>
      </c>
      <c r="L538" s="46"/>
      <c r="M538" s="206" t="s">
        <v>19</v>
      </c>
      <c r="N538" s="207" t="s">
        <v>44</v>
      </c>
      <c r="O538" s="86"/>
      <c r="P538" s="208">
        <f>O538*H538</f>
        <v>0</v>
      </c>
      <c r="Q538" s="208">
        <v>0</v>
      </c>
      <c r="R538" s="208">
        <f>Q538*H538</f>
        <v>0</v>
      </c>
      <c r="S538" s="208">
        <v>0</v>
      </c>
      <c r="T538" s="209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0" t="s">
        <v>234</v>
      </c>
      <c r="AT538" s="210" t="s">
        <v>128</v>
      </c>
      <c r="AU538" s="210" t="s">
        <v>134</v>
      </c>
      <c r="AY538" s="19" t="s">
        <v>125</v>
      </c>
      <c r="BE538" s="211">
        <f>IF(N538="základní",J538,0)</f>
        <v>0</v>
      </c>
      <c r="BF538" s="211">
        <f>IF(N538="snížená",J538,0)</f>
        <v>0</v>
      </c>
      <c r="BG538" s="211">
        <f>IF(N538="zákl. přenesená",J538,0)</f>
        <v>0</v>
      </c>
      <c r="BH538" s="211">
        <f>IF(N538="sníž. přenesená",J538,0)</f>
        <v>0</v>
      </c>
      <c r="BI538" s="211">
        <f>IF(N538="nulová",J538,0)</f>
        <v>0</v>
      </c>
      <c r="BJ538" s="19" t="s">
        <v>134</v>
      </c>
      <c r="BK538" s="211">
        <f>ROUND(I538*H538,2)</f>
        <v>0</v>
      </c>
      <c r="BL538" s="19" t="s">
        <v>234</v>
      </c>
      <c r="BM538" s="210" t="s">
        <v>941</v>
      </c>
    </row>
    <row r="539" s="2" customFormat="1">
      <c r="A539" s="40"/>
      <c r="B539" s="41"/>
      <c r="C539" s="42"/>
      <c r="D539" s="212" t="s">
        <v>136</v>
      </c>
      <c r="E539" s="42"/>
      <c r="F539" s="213" t="s">
        <v>942</v>
      </c>
      <c r="G539" s="42"/>
      <c r="H539" s="42"/>
      <c r="I539" s="214"/>
      <c r="J539" s="42"/>
      <c r="K539" s="42"/>
      <c r="L539" s="46"/>
      <c r="M539" s="215"/>
      <c r="N539" s="216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136</v>
      </c>
      <c r="AU539" s="19" t="s">
        <v>134</v>
      </c>
    </row>
    <row r="540" s="2" customFormat="1" ht="16.5" customHeight="1">
      <c r="A540" s="40"/>
      <c r="B540" s="41"/>
      <c r="C540" s="199" t="s">
        <v>943</v>
      </c>
      <c r="D540" s="199" t="s">
        <v>128</v>
      </c>
      <c r="E540" s="200" t="s">
        <v>944</v>
      </c>
      <c r="F540" s="201" t="s">
        <v>945</v>
      </c>
      <c r="G540" s="202" t="s">
        <v>347</v>
      </c>
      <c r="H540" s="203">
        <v>1</v>
      </c>
      <c r="I540" s="204"/>
      <c r="J540" s="205">
        <f>ROUND(I540*H540,2)</f>
        <v>0</v>
      </c>
      <c r="K540" s="201" t="s">
        <v>132</v>
      </c>
      <c r="L540" s="46"/>
      <c r="M540" s="206" t="s">
        <v>19</v>
      </c>
      <c r="N540" s="207" t="s">
        <v>44</v>
      </c>
      <c r="O540" s="86"/>
      <c r="P540" s="208">
        <f>O540*H540</f>
        <v>0</v>
      </c>
      <c r="Q540" s="208">
        <v>8.0000000000000007E-05</v>
      </c>
      <c r="R540" s="208">
        <f>Q540*H540</f>
        <v>8.0000000000000007E-05</v>
      </c>
      <c r="S540" s="208">
        <v>0</v>
      </c>
      <c r="T540" s="209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0" t="s">
        <v>234</v>
      </c>
      <c r="AT540" s="210" t="s">
        <v>128</v>
      </c>
      <c r="AU540" s="210" t="s">
        <v>134</v>
      </c>
      <c r="AY540" s="19" t="s">
        <v>125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19" t="s">
        <v>134</v>
      </c>
      <c r="BK540" s="211">
        <f>ROUND(I540*H540,2)</f>
        <v>0</v>
      </c>
      <c r="BL540" s="19" t="s">
        <v>234</v>
      </c>
      <c r="BM540" s="210" t="s">
        <v>946</v>
      </c>
    </row>
    <row r="541" s="2" customFormat="1">
      <c r="A541" s="40"/>
      <c r="B541" s="41"/>
      <c r="C541" s="42"/>
      <c r="D541" s="212" t="s">
        <v>136</v>
      </c>
      <c r="E541" s="42"/>
      <c r="F541" s="213" t="s">
        <v>947</v>
      </c>
      <c r="G541" s="42"/>
      <c r="H541" s="42"/>
      <c r="I541" s="214"/>
      <c r="J541" s="42"/>
      <c r="K541" s="42"/>
      <c r="L541" s="46"/>
      <c r="M541" s="215"/>
      <c r="N541" s="216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136</v>
      </c>
      <c r="AU541" s="19" t="s">
        <v>134</v>
      </c>
    </row>
    <row r="542" s="2" customFormat="1" ht="24.15" customHeight="1">
      <c r="A542" s="40"/>
      <c r="B542" s="41"/>
      <c r="C542" s="199" t="s">
        <v>948</v>
      </c>
      <c r="D542" s="199" t="s">
        <v>128</v>
      </c>
      <c r="E542" s="200" t="s">
        <v>949</v>
      </c>
      <c r="F542" s="201" t="s">
        <v>950</v>
      </c>
      <c r="G542" s="202" t="s">
        <v>347</v>
      </c>
      <c r="H542" s="203">
        <v>1</v>
      </c>
      <c r="I542" s="204"/>
      <c r="J542" s="205">
        <f>ROUND(I542*H542,2)</f>
        <v>0</v>
      </c>
      <c r="K542" s="201" t="s">
        <v>132</v>
      </c>
      <c r="L542" s="46"/>
      <c r="M542" s="206" t="s">
        <v>19</v>
      </c>
      <c r="N542" s="207" t="s">
        <v>44</v>
      </c>
      <c r="O542" s="86"/>
      <c r="P542" s="208">
        <f>O542*H542</f>
        <v>0</v>
      </c>
      <c r="Q542" s="208">
        <v>0</v>
      </c>
      <c r="R542" s="208">
        <f>Q542*H542</f>
        <v>0</v>
      </c>
      <c r="S542" s="208">
        <v>0.17399999999999999</v>
      </c>
      <c r="T542" s="209">
        <f>S542*H542</f>
        <v>0.17399999999999999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0" t="s">
        <v>234</v>
      </c>
      <c r="AT542" s="210" t="s">
        <v>128</v>
      </c>
      <c r="AU542" s="210" t="s">
        <v>134</v>
      </c>
      <c r="AY542" s="19" t="s">
        <v>125</v>
      </c>
      <c r="BE542" s="211">
        <f>IF(N542="základní",J542,0)</f>
        <v>0</v>
      </c>
      <c r="BF542" s="211">
        <f>IF(N542="snížená",J542,0)</f>
        <v>0</v>
      </c>
      <c r="BG542" s="211">
        <f>IF(N542="zákl. přenesená",J542,0)</f>
        <v>0</v>
      </c>
      <c r="BH542" s="211">
        <f>IF(N542="sníž. přenesená",J542,0)</f>
        <v>0</v>
      </c>
      <c r="BI542" s="211">
        <f>IF(N542="nulová",J542,0)</f>
        <v>0</v>
      </c>
      <c r="BJ542" s="19" t="s">
        <v>134</v>
      </c>
      <c r="BK542" s="211">
        <f>ROUND(I542*H542,2)</f>
        <v>0</v>
      </c>
      <c r="BL542" s="19" t="s">
        <v>234</v>
      </c>
      <c r="BM542" s="210" t="s">
        <v>951</v>
      </c>
    </row>
    <row r="543" s="2" customFormat="1">
      <c r="A543" s="40"/>
      <c r="B543" s="41"/>
      <c r="C543" s="42"/>
      <c r="D543" s="212" t="s">
        <v>136</v>
      </c>
      <c r="E543" s="42"/>
      <c r="F543" s="213" t="s">
        <v>952</v>
      </c>
      <c r="G543" s="42"/>
      <c r="H543" s="42"/>
      <c r="I543" s="214"/>
      <c r="J543" s="42"/>
      <c r="K543" s="42"/>
      <c r="L543" s="46"/>
      <c r="M543" s="215"/>
      <c r="N543" s="216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136</v>
      </c>
      <c r="AU543" s="19" t="s">
        <v>134</v>
      </c>
    </row>
    <row r="544" s="2" customFormat="1" ht="16.5" customHeight="1">
      <c r="A544" s="40"/>
      <c r="B544" s="41"/>
      <c r="C544" s="199" t="s">
        <v>953</v>
      </c>
      <c r="D544" s="199" t="s">
        <v>128</v>
      </c>
      <c r="E544" s="200" t="s">
        <v>954</v>
      </c>
      <c r="F544" s="201" t="s">
        <v>955</v>
      </c>
      <c r="G544" s="202" t="s">
        <v>347</v>
      </c>
      <c r="H544" s="203">
        <v>1</v>
      </c>
      <c r="I544" s="204"/>
      <c r="J544" s="205">
        <f>ROUND(I544*H544,2)</f>
        <v>0</v>
      </c>
      <c r="K544" s="201" t="s">
        <v>132</v>
      </c>
      <c r="L544" s="46"/>
      <c r="M544" s="206" t="s">
        <v>19</v>
      </c>
      <c r="N544" s="207" t="s">
        <v>44</v>
      </c>
      <c r="O544" s="86"/>
      <c r="P544" s="208">
        <f>O544*H544</f>
        <v>0</v>
      </c>
      <c r="Q544" s="208">
        <v>0</v>
      </c>
      <c r="R544" s="208">
        <f>Q544*H544</f>
        <v>0</v>
      </c>
      <c r="S544" s="208">
        <v>0</v>
      </c>
      <c r="T544" s="209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0" t="s">
        <v>234</v>
      </c>
      <c r="AT544" s="210" t="s">
        <v>128</v>
      </c>
      <c r="AU544" s="210" t="s">
        <v>134</v>
      </c>
      <c r="AY544" s="19" t="s">
        <v>125</v>
      </c>
      <c r="BE544" s="211">
        <f>IF(N544="základní",J544,0)</f>
        <v>0</v>
      </c>
      <c r="BF544" s="211">
        <f>IF(N544="snížená",J544,0)</f>
        <v>0</v>
      </c>
      <c r="BG544" s="211">
        <f>IF(N544="zákl. přenesená",J544,0)</f>
        <v>0</v>
      </c>
      <c r="BH544" s="211">
        <f>IF(N544="sníž. přenesená",J544,0)</f>
        <v>0</v>
      </c>
      <c r="BI544" s="211">
        <f>IF(N544="nulová",J544,0)</f>
        <v>0</v>
      </c>
      <c r="BJ544" s="19" t="s">
        <v>134</v>
      </c>
      <c r="BK544" s="211">
        <f>ROUND(I544*H544,2)</f>
        <v>0</v>
      </c>
      <c r="BL544" s="19" t="s">
        <v>234</v>
      </c>
      <c r="BM544" s="210" t="s">
        <v>956</v>
      </c>
    </row>
    <row r="545" s="2" customFormat="1">
      <c r="A545" s="40"/>
      <c r="B545" s="41"/>
      <c r="C545" s="42"/>
      <c r="D545" s="212" t="s">
        <v>136</v>
      </c>
      <c r="E545" s="42"/>
      <c r="F545" s="213" t="s">
        <v>957</v>
      </c>
      <c r="G545" s="42"/>
      <c r="H545" s="42"/>
      <c r="I545" s="214"/>
      <c r="J545" s="42"/>
      <c r="K545" s="42"/>
      <c r="L545" s="46"/>
      <c r="M545" s="215"/>
      <c r="N545" s="216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136</v>
      </c>
      <c r="AU545" s="19" t="s">
        <v>134</v>
      </c>
    </row>
    <row r="546" s="2" customFormat="1" ht="16.5" customHeight="1">
      <c r="A546" s="40"/>
      <c r="B546" s="41"/>
      <c r="C546" s="251" t="s">
        <v>958</v>
      </c>
      <c r="D546" s="251" t="s">
        <v>321</v>
      </c>
      <c r="E546" s="252" t="s">
        <v>959</v>
      </c>
      <c r="F546" s="253" t="s">
        <v>960</v>
      </c>
      <c r="G546" s="254" t="s">
        <v>347</v>
      </c>
      <c r="H546" s="255">
        <v>1</v>
      </c>
      <c r="I546" s="256"/>
      <c r="J546" s="257">
        <f>ROUND(I546*H546,2)</f>
        <v>0</v>
      </c>
      <c r="K546" s="253" t="s">
        <v>19</v>
      </c>
      <c r="L546" s="258"/>
      <c r="M546" s="259" t="s">
        <v>19</v>
      </c>
      <c r="N546" s="260" t="s">
        <v>44</v>
      </c>
      <c r="O546" s="86"/>
      <c r="P546" s="208">
        <f>O546*H546</f>
        <v>0</v>
      </c>
      <c r="Q546" s="208">
        <v>0.29999999999999999</v>
      </c>
      <c r="R546" s="208">
        <f>Q546*H546</f>
        <v>0.29999999999999999</v>
      </c>
      <c r="S546" s="208">
        <v>0</v>
      </c>
      <c r="T546" s="209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0" t="s">
        <v>324</v>
      </c>
      <c r="AT546" s="210" t="s">
        <v>321</v>
      </c>
      <c r="AU546" s="210" t="s">
        <v>134</v>
      </c>
      <c r="AY546" s="19" t="s">
        <v>125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19" t="s">
        <v>134</v>
      </c>
      <c r="BK546" s="211">
        <f>ROUND(I546*H546,2)</f>
        <v>0</v>
      </c>
      <c r="BL546" s="19" t="s">
        <v>234</v>
      </c>
      <c r="BM546" s="210" t="s">
        <v>961</v>
      </c>
    </row>
    <row r="547" s="2" customFormat="1" ht="16.5" customHeight="1">
      <c r="A547" s="40"/>
      <c r="B547" s="41"/>
      <c r="C547" s="199" t="s">
        <v>962</v>
      </c>
      <c r="D547" s="199" t="s">
        <v>128</v>
      </c>
      <c r="E547" s="200" t="s">
        <v>963</v>
      </c>
      <c r="F547" s="201" t="s">
        <v>964</v>
      </c>
      <c r="G547" s="202" t="s">
        <v>347</v>
      </c>
      <c r="H547" s="203">
        <v>6</v>
      </c>
      <c r="I547" s="204"/>
      <c r="J547" s="205">
        <f>ROUND(I547*H547,2)</f>
        <v>0</v>
      </c>
      <c r="K547" s="201" t="s">
        <v>132</v>
      </c>
      <c r="L547" s="46"/>
      <c r="M547" s="206" t="s">
        <v>19</v>
      </c>
      <c r="N547" s="207" t="s">
        <v>44</v>
      </c>
      <c r="O547" s="86"/>
      <c r="P547" s="208">
        <f>O547*H547</f>
        <v>0</v>
      </c>
      <c r="Q547" s="208">
        <v>0</v>
      </c>
      <c r="R547" s="208">
        <f>Q547*H547</f>
        <v>0</v>
      </c>
      <c r="S547" s="208">
        <v>0.1104</v>
      </c>
      <c r="T547" s="209">
        <f>S547*H547</f>
        <v>0.66239999999999999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0" t="s">
        <v>234</v>
      </c>
      <c r="AT547" s="210" t="s">
        <v>128</v>
      </c>
      <c r="AU547" s="210" t="s">
        <v>134</v>
      </c>
      <c r="AY547" s="19" t="s">
        <v>125</v>
      </c>
      <c r="BE547" s="211">
        <f>IF(N547="základní",J547,0)</f>
        <v>0</v>
      </c>
      <c r="BF547" s="211">
        <f>IF(N547="snížená",J547,0)</f>
        <v>0</v>
      </c>
      <c r="BG547" s="211">
        <f>IF(N547="zákl. přenesená",J547,0)</f>
        <v>0</v>
      </c>
      <c r="BH547" s="211">
        <f>IF(N547="sníž. přenesená",J547,0)</f>
        <v>0</v>
      </c>
      <c r="BI547" s="211">
        <f>IF(N547="nulová",J547,0)</f>
        <v>0</v>
      </c>
      <c r="BJ547" s="19" t="s">
        <v>134</v>
      </c>
      <c r="BK547" s="211">
        <f>ROUND(I547*H547,2)</f>
        <v>0</v>
      </c>
      <c r="BL547" s="19" t="s">
        <v>234</v>
      </c>
      <c r="BM547" s="210" t="s">
        <v>965</v>
      </c>
    </row>
    <row r="548" s="2" customFormat="1">
      <c r="A548" s="40"/>
      <c r="B548" s="41"/>
      <c r="C548" s="42"/>
      <c r="D548" s="212" t="s">
        <v>136</v>
      </c>
      <c r="E548" s="42"/>
      <c r="F548" s="213" t="s">
        <v>966</v>
      </c>
      <c r="G548" s="42"/>
      <c r="H548" s="42"/>
      <c r="I548" s="214"/>
      <c r="J548" s="42"/>
      <c r="K548" s="42"/>
      <c r="L548" s="46"/>
      <c r="M548" s="215"/>
      <c r="N548" s="216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136</v>
      </c>
      <c r="AU548" s="19" t="s">
        <v>134</v>
      </c>
    </row>
    <row r="549" s="2" customFormat="1" ht="24.15" customHeight="1">
      <c r="A549" s="40"/>
      <c r="B549" s="41"/>
      <c r="C549" s="199" t="s">
        <v>967</v>
      </c>
      <c r="D549" s="199" t="s">
        <v>128</v>
      </c>
      <c r="E549" s="200" t="s">
        <v>968</v>
      </c>
      <c r="F549" s="201" t="s">
        <v>969</v>
      </c>
      <c r="G549" s="202" t="s">
        <v>330</v>
      </c>
      <c r="H549" s="261"/>
      <c r="I549" s="204"/>
      <c r="J549" s="205">
        <f>ROUND(I549*H549,2)</f>
        <v>0</v>
      </c>
      <c r="K549" s="201" t="s">
        <v>132</v>
      </c>
      <c r="L549" s="46"/>
      <c r="M549" s="206" t="s">
        <v>19</v>
      </c>
      <c r="N549" s="207" t="s">
        <v>44</v>
      </c>
      <c r="O549" s="86"/>
      <c r="P549" s="208">
        <f>O549*H549</f>
        <v>0</v>
      </c>
      <c r="Q549" s="208">
        <v>0</v>
      </c>
      <c r="R549" s="208">
        <f>Q549*H549</f>
        <v>0</v>
      </c>
      <c r="S549" s="208">
        <v>0</v>
      </c>
      <c r="T549" s="209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0" t="s">
        <v>234</v>
      </c>
      <c r="AT549" s="210" t="s">
        <v>128</v>
      </c>
      <c r="AU549" s="210" t="s">
        <v>134</v>
      </c>
      <c r="AY549" s="19" t="s">
        <v>125</v>
      </c>
      <c r="BE549" s="211">
        <f>IF(N549="základní",J549,0)</f>
        <v>0</v>
      </c>
      <c r="BF549" s="211">
        <f>IF(N549="snížená",J549,0)</f>
        <v>0</v>
      </c>
      <c r="BG549" s="211">
        <f>IF(N549="zákl. přenesená",J549,0)</f>
        <v>0</v>
      </c>
      <c r="BH549" s="211">
        <f>IF(N549="sníž. přenesená",J549,0)</f>
        <v>0</v>
      </c>
      <c r="BI549" s="211">
        <f>IF(N549="nulová",J549,0)</f>
        <v>0</v>
      </c>
      <c r="BJ549" s="19" t="s">
        <v>134</v>
      </c>
      <c r="BK549" s="211">
        <f>ROUND(I549*H549,2)</f>
        <v>0</v>
      </c>
      <c r="BL549" s="19" t="s">
        <v>234</v>
      </c>
      <c r="BM549" s="210" t="s">
        <v>970</v>
      </c>
    </row>
    <row r="550" s="2" customFormat="1">
      <c r="A550" s="40"/>
      <c r="B550" s="41"/>
      <c r="C550" s="42"/>
      <c r="D550" s="212" t="s">
        <v>136</v>
      </c>
      <c r="E550" s="42"/>
      <c r="F550" s="213" t="s">
        <v>971</v>
      </c>
      <c r="G550" s="42"/>
      <c r="H550" s="42"/>
      <c r="I550" s="214"/>
      <c r="J550" s="42"/>
      <c r="K550" s="42"/>
      <c r="L550" s="46"/>
      <c r="M550" s="215"/>
      <c r="N550" s="216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136</v>
      </c>
      <c r="AU550" s="19" t="s">
        <v>134</v>
      </c>
    </row>
    <row r="551" s="12" customFormat="1" ht="22.8" customHeight="1">
      <c r="A551" s="12"/>
      <c r="B551" s="183"/>
      <c r="C551" s="184"/>
      <c r="D551" s="185" t="s">
        <v>71</v>
      </c>
      <c r="E551" s="197" t="s">
        <v>972</v>
      </c>
      <c r="F551" s="197" t="s">
        <v>973</v>
      </c>
      <c r="G551" s="184"/>
      <c r="H551" s="184"/>
      <c r="I551" s="187"/>
      <c r="J551" s="198">
        <f>BK551</f>
        <v>0</v>
      </c>
      <c r="K551" s="184"/>
      <c r="L551" s="189"/>
      <c r="M551" s="190"/>
      <c r="N551" s="191"/>
      <c r="O551" s="191"/>
      <c r="P551" s="192">
        <f>SUM(P552:P590)</f>
        <v>0</v>
      </c>
      <c r="Q551" s="191"/>
      <c r="R551" s="192">
        <f>SUM(R552:R590)</f>
        <v>0.23090279999999996</v>
      </c>
      <c r="S551" s="191"/>
      <c r="T551" s="193">
        <f>SUM(T552:T590)</f>
        <v>0.50544440000000002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94" t="s">
        <v>134</v>
      </c>
      <c r="AT551" s="195" t="s">
        <v>71</v>
      </c>
      <c r="AU551" s="195" t="s">
        <v>77</v>
      </c>
      <c r="AY551" s="194" t="s">
        <v>125</v>
      </c>
      <c r="BK551" s="196">
        <f>SUM(BK552:BK590)</f>
        <v>0</v>
      </c>
    </row>
    <row r="552" s="2" customFormat="1" ht="16.5" customHeight="1">
      <c r="A552" s="40"/>
      <c r="B552" s="41"/>
      <c r="C552" s="199" t="s">
        <v>974</v>
      </c>
      <c r="D552" s="199" t="s">
        <v>128</v>
      </c>
      <c r="E552" s="200" t="s">
        <v>975</v>
      </c>
      <c r="F552" s="201" t="s">
        <v>976</v>
      </c>
      <c r="G552" s="202" t="s">
        <v>131</v>
      </c>
      <c r="H552" s="203">
        <v>5.3879999999999999</v>
      </c>
      <c r="I552" s="204"/>
      <c r="J552" s="205">
        <f>ROUND(I552*H552,2)</f>
        <v>0</v>
      </c>
      <c r="K552" s="201" t="s">
        <v>132</v>
      </c>
      <c r="L552" s="46"/>
      <c r="M552" s="206" t="s">
        <v>19</v>
      </c>
      <c r="N552" s="207" t="s">
        <v>44</v>
      </c>
      <c r="O552" s="86"/>
      <c r="P552" s="208">
        <f>O552*H552</f>
        <v>0</v>
      </c>
      <c r="Q552" s="208">
        <v>0.00029999999999999997</v>
      </c>
      <c r="R552" s="208">
        <f>Q552*H552</f>
        <v>0.0016163999999999998</v>
      </c>
      <c r="S552" s="208">
        <v>0</v>
      </c>
      <c r="T552" s="209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0" t="s">
        <v>234</v>
      </c>
      <c r="AT552" s="210" t="s">
        <v>128</v>
      </c>
      <c r="AU552" s="210" t="s">
        <v>134</v>
      </c>
      <c r="AY552" s="19" t="s">
        <v>125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9" t="s">
        <v>134</v>
      </c>
      <c r="BK552" s="211">
        <f>ROUND(I552*H552,2)</f>
        <v>0</v>
      </c>
      <c r="BL552" s="19" t="s">
        <v>234</v>
      </c>
      <c r="BM552" s="210" t="s">
        <v>977</v>
      </c>
    </row>
    <row r="553" s="2" customFormat="1">
      <c r="A553" s="40"/>
      <c r="B553" s="41"/>
      <c r="C553" s="42"/>
      <c r="D553" s="212" t="s">
        <v>136</v>
      </c>
      <c r="E553" s="42"/>
      <c r="F553" s="213" t="s">
        <v>978</v>
      </c>
      <c r="G553" s="42"/>
      <c r="H553" s="42"/>
      <c r="I553" s="214"/>
      <c r="J553" s="42"/>
      <c r="K553" s="42"/>
      <c r="L553" s="46"/>
      <c r="M553" s="215"/>
      <c r="N553" s="216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136</v>
      </c>
      <c r="AU553" s="19" t="s">
        <v>134</v>
      </c>
    </row>
    <row r="554" s="13" customFormat="1">
      <c r="A554" s="13"/>
      <c r="B554" s="217"/>
      <c r="C554" s="218"/>
      <c r="D554" s="219" t="s">
        <v>138</v>
      </c>
      <c r="E554" s="220" t="s">
        <v>19</v>
      </c>
      <c r="F554" s="221" t="s">
        <v>145</v>
      </c>
      <c r="G554" s="218"/>
      <c r="H554" s="222">
        <v>4.2450000000000001</v>
      </c>
      <c r="I554" s="223"/>
      <c r="J554" s="218"/>
      <c r="K554" s="218"/>
      <c r="L554" s="224"/>
      <c r="M554" s="225"/>
      <c r="N554" s="226"/>
      <c r="O554" s="226"/>
      <c r="P554" s="226"/>
      <c r="Q554" s="226"/>
      <c r="R554" s="226"/>
      <c r="S554" s="226"/>
      <c r="T554" s="22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28" t="s">
        <v>138</v>
      </c>
      <c r="AU554" s="228" t="s">
        <v>134</v>
      </c>
      <c r="AV554" s="13" t="s">
        <v>134</v>
      </c>
      <c r="AW554" s="13" t="s">
        <v>33</v>
      </c>
      <c r="AX554" s="13" t="s">
        <v>72</v>
      </c>
      <c r="AY554" s="228" t="s">
        <v>125</v>
      </c>
    </row>
    <row r="555" s="14" customFormat="1">
      <c r="A555" s="14"/>
      <c r="B555" s="229"/>
      <c r="C555" s="230"/>
      <c r="D555" s="219" t="s">
        <v>138</v>
      </c>
      <c r="E555" s="231" t="s">
        <v>19</v>
      </c>
      <c r="F555" s="232" t="s">
        <v>140</v>
      </c>
      <c r="G555" s="230"/>
      <c r="H555" s="233">
        <v>4.2450000000000001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39" t="s">
        <v>138</v>
      </c>
      <c r="AU555" s="239" t="s">
        <v>134</v>
      </c>
      <c r="AV555" s="14" t="s">
        <v>141</v>
      </c>
      <c r="AW555" s="14" t="s">
        <v>33</v>
      </c>
      <c r="AX555" s="14" t="s">
        <v>72</v>
      </c>
      <c r="AY555" s="239" t="s">
        <v>125</v>
      </c>
    </row>
    <row r="556" s="13" customFormat="1">
      <c r="A556" s="13"/>
      <c r="B556" s="217"/>
      <c r="C556" s="218"/>
      <c r="D556" s="219" t="s">
        <v>138</v>
      </c>
      <c r="E556" s="220" t="s">
        <v>19</v>
      </c>
      <c r="F556" s="221" t="s">
        <v>147</v>
      </c>
      <c r="G556" s="218"/>
      <c r="H556" s="222">
        <v>1.143</v>
      </c>
      <c r="I556" s="223"/>
      <c r="J556" s="218"/>
      <c r="K556" s="218"/>
      <c r="L556" s="224"/>
      <c r="M556" s="225"/>
      <c r="N556" s="226"/>
      <c r="O556" s="226"/>
      <c r="P556" s="226"/>
      <c r="Q556" s="226"/>
      <c r="R556" s="226"/>
      <c r="S556" s="226"/>
      <c r="T556" s="22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28" t="s">
        <v>138</v>
      </c>
      <c r="AU556" s="228" t="s">
        <v>134</v>
      </c>
      <c r="AV556" s="13" t="s">
        <v>134</v>
      </c>
      <c r="AW556" s="13" t="s">
        <v>33</v>
      </c>
      <c r="AX556" s="13" t="s">
        <v>72</v>
      </c>
      <c r="AY556" s="228" t="s">
        <v>125</v>
      </c>
    </row>
    <row r="557" s="14" customFormat="1">
      <c r="A557" s="14"/>
      <c r="B557" s="229"/>
      <c r="C557" s="230"/>
      <c r="D557" s="219" t="s">
        <v>138</v>
      </c>
      <c r="E557" s="231" t="s">
        <v>19</v>
      </c>
      <c r="F557" s="232" t="s">
        <v>140</v>
      </c>
      <c r="G557" s="230"/>
      <c r="H557" s="233">
        <v>1.143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39" t="s">
        <v>138</v>
      </c>
      <c r="AU557" s="239" t="s">
        <v>134</v>
      </c>
      <c r="AV557" s="14" t="s">
        <v>141</v>
      </c>
      <c r="AW557" s="14" t="s">
        <v>33</v>
      </c>
      <c r="AX557" s="14" t="s">
        <v>72</v>
      </c>
      <c r="AY557" s="239" t="s">
        <v>125</v>
      </c>
    </row>
    <row r="558" s="15" customFormat="1">
      <c r="A558" s="15"/>
      <c r="B558" s="240"/>
      <c r="C558" s="241"/>
      <c r="D558" s="219" t="s">
        <v>138</v>
      </c>
      <c r="E558" s="242" t="s">
        <v>19</v>
      </c>
      <c r="F558" s="243" t="s">
        <v>148</v>
      </c>
      <c r="G558" s="241"/>
      <c r="H558" s="244">
        <v>5.3879999999999999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0" t="s">
        <v>138</v>
      </c>
      <c r="AU558" s="250" t="s">
        <v>134</v>
      </c>
      <c r="AV558" s="15" t="s">
        <v>133</v>
      </c>
      <c r="AW558" s="15" t="s">
        <v>33</v>
      </c>
      <c r="AX558" s="15" t="s">
        <v>77</v>
      </c>
      <c r="AY558" s="250" t="s">
        <v>125</v>
      </c>
    </row>
    <row r="559" s="2" customFormat="1" ht="24.15" customHeight="1">
      <c r="A559" s="40"/>
      <c r="B559" s="41"/>
      <c r="C559" s="199" t="s">
        <v>979</v>
      </c>
      <c r="D559" s="199" t="s">
        <v>128</v>
      </c>
      <c r="E559" s="200" t="s">
        <v>980</v>
      </c>
      <c r="F559" s="201" t="s">
        <v>981</v>
      </c>
      <c r="G559" s="202" t="s">
        <v>131</v>
      </c>
      <c r="H559" s="203">
        <v>5.3879999999999999</v>
      </c>
      <c r="I559" s="204"/>
      <c r="J559" s="205">
        <f>ROUND(I559*H559,2)</f>
        <v>0</v>
      </c>
      <c r="K559" s="201" t="s">
        <v>132</v>
      </c>
      <c r="L559" s="46"/>
      <c r="M559" s="206" t="s">
        <v>19</v>
      </c>
      <c r="N559" s="207" t="s">
        <v>44</v>
      </c>
      <c r="O559" s="86"/>
      <c r="P559" s="208">
        <f>O559*H559</f>
        <v>0</v>
      </c>
      <c r="Q559" s="208">
        <v>0.014999999999999999</v>
      </c>
      <c r="R559" s="208">
        <f>Q559*H559</f>
        <v>0.080819999999999989</v>
      </c>
      <c r="S559" s="208">
        <v>0</v>
      </c>
      <c r="T559" s="209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0" t="s">
        <v>234</v>
      </c>
      <c r="AT559" s="210" t="s">
        <v>128</v>
      </c>
      <c r="AU559" s="210" t="s">
        <v>134</v>
      </c>
      <c r="AY559" s="19" t="s">
        <v>125</v>
      </c>
      <c r="BE559" s="211">
        <f>IF(N559="základní",J559,0)</f>
        <v>0</v>
      </c>
      <c r="BF559" s="211">
        <f>IF(N559="snížená",J559,0)</f>
        <v>0</v>
      </c>
      <c r="BG559" s="211">
        <f>IF(N559="zákl. přenesená",J559,0)</f>
        <v>0</v>
      </c>
      <c r="BH559" s="211">
        <f>IF(N559="sníž. přenesená",J559,0)</f>
        <v>0</v>
      </c>
      <c r="BI559" s="211">
        <f>IF(N559="nulová",J559,0)</f>
        <v>0</v>
      </c>
      <c r="BJ559" s="19" t="s">
        <v>134</v>
      </c>
      <c r="BK559" s="211">
        <f>ROUND(I559*H559,2)</f>
        <v>0</v>
      </c>
      <c r="BL559" s="19" t="s">
        <v>234</v>
      </c>
      <c r="BM559" s="210" t="s">
        <v>982</v>
      </c>
    </row>
    <row r="560" s="2" customFormat="1">
      <c r="A560" s="40"/>
      <c r="B560" s="41"/>
      <c r="C560" s="42"/>
      <c r="D560" s="212" t="s">
        <v>136</v>
      </c>
      <c r="E560" s="42"/>
      <c r="F560" s="213" t="s">
        <v>983</v>
      </c>
      <c r="G560" s="42"/>
      <c r="H560" s="42"/>
      <c r="I560" s="214"/>
      <c r="J560" s="42"/>
      <c r="K560" s="42"/>
      <c r="L560" s="46"/>
      <c r="M560" s="215"/>
      <c r="N560" s="216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136</v>
      </c>
      <c r="AU560" s="19" t="s">
        <v>134</v>
      </c>
    </row>
    <row r="561" s="2" customFormat="1" ht="16.5" customHeight="1">
      <c r="A561" s="40"/>
      <c r="B561" s="41"/>
      <c r="C561" s="199" t="s">
        <v>984</v>
      </c>
      <c r="D561" s="199" t="s">
        <v>128</v>
      </c>
      <c r="E561" s="200" t="s">
        <v>985</v>
      </c>
      <c r="F561" s="201" t="s">
        <v>986</v>
      </c>
      <c r="G561" s="202" t="s">
        <v>184</v>
      </c>
      <c r="H561" s="203">
        <v>10.76</v>
      </c>
      <c r="I561" s="204"/>
      <c r="J561" s="205">
        <f>ROUND(I561*H561,2)</f>
        <v>0</v>
      </c>
      <c r="K561" s="201" t="s">
        <v>132</v>
      </c>
      <c r="L561" s="46"/>
      <c r="M561" s="206" t="s">
        <v>19</v>
      </c>
      <c r="N561" s="207" t="s">
        <v>44</v>
      </c>
      <c r="O561" s="86"/>
      <c r="P561" s="208">
        <f>O561*H561</f>
        <v>0</v>
      </c>
      <c r="Q561" s="208">
        <v>0</v>
      </c>
      <c r="R561" s="208">
        <f>Q561*H561</f>
        <v>0</v>
      </c>
      <c r="S561" s="208">
        <v>0.01174</v>
      </c>
      <c r="T561" s="209">
        <f>S561*H561</f>
        <v>0.1263224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0" t="s">
        <v>234</v>
      </c>
      <c r="AT561" s="210" t="s">
        <v>128</v>
      </c>
      <c r="AU561" s="210" t="s">
        <v>134</v>
      </c>
      <c r="AY561" s="19" t="s">
        <v>125</v>
      </c>
      <c r="BE561" s="211">
        <f>IF(N561="základní",J561,0)</f>
        <v>0</v>
      </c>
      <c r="BF561" s="211">
        <f>IF(N561="snížená",J561,0)</f>
        <v>0</v>
      </c>
      <c r="BG561" s="211">
        <f>IF(N561="zákl. přenesená",J561,0)</f>
        <v>0</v>
      </c>
      <c r="BH561" s="211">
        <f>IF(N561="sníž. přenesená",J561,0)</f>
        <v>0</v>
      </c>
      <c r="BI561" s="211">
        <f>IF(N561="nulová",J561,0)</f>
        <v>0</v>
      </c>
      <c r="BJ561" s="19" t="s">
        <v>134</v>
      </c>
      <c r="BK561" s="211">
        <f>ROUND(I561*H561,2)</f>
        <v>0</v>
      </c>
      <c r="BL561" s="19" t="s">
        <v>234</v>
      </c>
      <c r="BM561" s="210" t="s">
        <v>987</v>
      </c>
    </row>
    <row r="562" s="2" customFormat="1">
      <c r="A562" s="40"/>
      <c r="B562" s="41"/>
      <c r="C562" s="42"/>
      <c r="D562" s="212" t="s">
        <v>136</v>
      </c>
      <c r="E562" s="42"/>
      <c r="F562" s="213" t="s">
        <v>988</v>
      </c>
      <c r="G562" s="42"/>
      <c r="H562" s="42"/>
      <c r="I562" s="214"/>
      <c r="J562" s="42"/>
      <c r="K562" s="42"/>
      <c r="L562" s="46"/>
      <c r="M562" s="215"/>
      <c r="N562" s="216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136</v>
      </c>
      <c r="AU562" s="19" t="s">
        <v>134</v>
      </c>
    </row>
    <row r="563" s="13" customFormat="1">
      <c r="A563" s="13"/>
      <c r="B563" s="217"/>
      <c r="C563" s="218"/>
      <c r="D563" s="219" t="s">
        <v>138</v>
      </c>
      <c r="E563" s="220" t="s">
        <v>19</v>
      </c>
      <c r="F563" s="221" t="s">
        <v>989</v>
      </c>
      <c r="G563" s="218"/>
      <c r="H563" s="222">
        <v>7.1299999999999999</v>
      </c>
      <c r="I563" s="223"/>
      <c r="J563" s="218"/>
      <c r="K563" s="218"/>
      <c r="L563" s="224"/>
      <c r="M563" s="225"/>
      <c r="N563" s="226"/>
      <c r="O563" s="226"/>
      <c r="P563" s="226"/>
      <c r="Q563" s="226"/>
      <c r="R563" s="226"/>
      <c r="S563" s="226"/>
      <c r="T563" s="22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8" t="s">
        <v>138</v>
      </c>
      <c r="AU563" s="228" t="s">
        <v>134</v>
      </c>
      <c r="AV563" s="13" t="s">
        <v>134</v>
      </c>
      <c r="AW563" s="13" t="s">
        <v>33</v>
      </c>
      <c r="AX563" s="13" t="s">
        <v>72</v>
      </c>
      <c r="AY563" s="228" t="s">
        <v>125</v>
      </c>
    </row>
    <row r="564" s="13" customFormat="1">
      <c r="A564" s="13"/>
      <c r="B564" s="217"/>
      <c r="C564" s="218"/>
      <c r="D564" s="219" t="s">
        <v>138</v>
      </c>
      <c r="E564" s="220" t="s">
        <v>19</v>
      </c>
      <c r="F564" s="221" t="s">
        <v>990</v>
      </c>
      <c r="G564" s="218"/>
      <c r="H564" s="222">
        <v>3.6299999999999999</v>
      </c>
      <c r="I564" s="223"/>
      <c r="J564" s="218"/>
      <c r="K564" s="218"/>
      <c r="L564" s="224"/>
      <c r="M564" s="225"/>
      <c r="N564" s="226"/>
      <c r="O564" s="226"/>
      <c r="P564" s="226"/>
      <c r="Q564" s="226"/>
      <c r="R564" s="226"/>
      <c r="S564" s="226"/>
      <c r="T564" s="22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28" t="s">
        <v>138</v>
      </c>
      <c r="AU564" s="228" t="s">
        <v>134</v>
      </c>
      <c r="AV564" s="13" t="s">
        <v>134</v>
      </c>
      <c r="AW564" s="13" t="s">
        <v>33</v>
      </c>
      <c r="AX564" s="13" t="s">
        <v>72</v>
      </c>
      <c r="AY564" s="228" t="s">
        <v>125</v>
      </c>
    </row>
    <row r="565" s="15" customFormat="1">
      <c r="A565" s="15"/>
      <c r="B565" s="240"/>
      <c r="C565" s="241"/>
      <c r="D565" s="219" t="s">
        <v>138</v>
      </c>
      <c r="E565" s="242" t="s">
        <v>19</v>
      </c>
      <c r="F565" s="243" t="s">
        <v>148</v>
      </c>
      <c r="G565" s="241"/>
      <c r="H565" s="244">
        <v>10.76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0" t="s">
        <v>138</v>
      </c>
      <c r="AU565" s="250" t="s">
        <v>134</v>
      </c>
      <c r="AV565" s="15" t="s">
        <v>133</v>
      </c>
      <c r="AW565" s="15" t="s">
        <v>33</v>
      </c>
      <c r="AX565" s="15" t="s">
        <v>77</v>
      </c>
      <c r="AY565" s="250" t="s">
        <v>125</v>
      </c>
    </row>
    <row r="566" s="2" customFormat="1" ht="16.5" customHeight="1">
      <c r="A566" s="40"/>
      <c r="B566" s="41"/>
      <c r="C566" s="199" t="s">
        <v>991</v>
      </c>
      <c r="D566" s="199" t="s">
        <v>128</v>
      </c>
      <c r="E566" s="200" t="s">
        <v>992</v>
      </c>
      <c r="F566" s="201" t="s">
        <v>993</v>
      </c>
      <c r="G566" s="202" t="s">
        <v>131</v>
      </c>
      <c r="H566" s="203">
        <v>10.74</v>
      </c>
      <c r="I566" s="204"/>
      <c r="J566" s="205">
        <f>ROUND(I566*H566,2)</f>
        <v>0</v>
      </c>
      <c r="K566" s="201" t="s">
        <v>132</v>
      </c>
      <c r="L566" s="46"/>
      <c r="M566" s="206" t="s">
        <v>19</v>
      </c>
      <c r="N566" s="207" t="s">
        <v>44</v>
      </c>
      <c r="O566" s="86"/>
      <c r="P566" s="208">
        <f>O566*H566</f>
        <v>0</v>
      </c>
      <c r="Q566" s="208">
        <v>0</v>
      </c>
      <c r="R566" s="208">
        <f>Q566*H566</f>
        <v>0</v>
      </c>
      <c r="S566" s="208">
        <v>0.035299999999999998</v>
      </c>
      <c r="T566" s="209">
        <f>S566*H566</f>
        <v>0.37912199999999996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0" t="s">
        <v>234</v>
      </c>
      <c r="AT566" s="210" t="s">
        <v>128</v>
      </c>
      <c r="AU566" s="210" t="s">
        <v>134</v>
      </c>
      <c r="AY566" s="19" t="s">
        <v>125</v>
      </c>
      <c r="BE566" s="211">
        <f>IF(N566="základní",J566,0)</f>
        <v>0</v>
      </c>
      <c r="BF566" s="211">
        <f>IF(N566="snížená",J566,0)</f>
        <v>0</v>
      </c>
      <c r="BG566" s="211">
        <f>IF(N566="zákl. přenesená",J566,0)</f>
        <v>0</v>
      </c>
      <c r="BH566" s="211">
        <f>IF(N566="sníž. přenesená",J566,0)</f>
        <v>0</v>
      </c>
      <c r="BI566" s="211">
        <f>IF(N566="nulová",J566,0)</f>
        <v>0</v>
      </c>
      <c r="BJ566" s="19" t="s">
        <v>134</v>
      </c>
      <c r="BK566" s="211">
        <f>ROUND(I566*H566,2)</f>
        <v>0</v>
      </c>
      <c r="BL566" s="19" t="s">
        <v>234</v>
      </c>
      <c r="BM566" s="210" t="s">
        <v>994</v>
      </c>
    </row>
    <row r="567" s="2" customFormat="1">
      <c r="A567" s="40"/>
      <c r="B567" s="41"/>
      <c r="C567" s="42"/>
      <c r="D567" s="212" t="s">
        <v>136</v>
      </c>
      <c r="E567" s="42"/>
      <c r="F567" s="213" t="s">
        <v>995</v>
      </c>
      <c r="G567" s="42"/>
      <c r="H567" s="42"/>
      <c r="I567" s="214"/>
      <c r="J567" s="42"/>
      <c r="K567" s="42"/>
      <c r="L567" s="46"/>
      <c r="M567" s="215"/>
      <c r="N567" s="216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136</v>
      </c>
      <c r="AU567" s="19" t="s">
        <v>134</v>
      </c>
    </row>
    <row r="568" s="13" customFormat="1">
      <c r="A568" s="13"/>
      <c r="B568" s="217"/>
      <c r="C568" s="218"/>
      <c r="D568" s="219" t="s">
        <v>138</v>
      </c>
      <c r="E568" s="220" t="s">
        <v>19</v>
      </c>
      <c r="F568" s="221" t="s">
        <v>142</v>
      </c>
      <c r="G568" s="218"/>
      <c r="H568" s="222">
        <v>4.1520000000000001</v>
      </c>
      <c r="I568" s="223"/>
      <c r="J568" s="218"/>
      <c r="K568" s="218"/>
      <c r="L568" s="224"/>
      <c r="M568" s="225"/>
      <c r="N568" s="226"/>
      <c r="O568" s="226"/>
      <c r="P568" s="226"/>
      <c r="Q568" s="226"/>
      <c r="R568" s="226"/>
      <c r="S568" s="226"/>
      <c r="T568" s="22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8" t="s">
        <v>138</v>
      </c>
      <c r="AU568" s="228" t="s">
        <v>134</v>
      </c>
      <c r="AV568" s="13" t="s">
        <v>134</v>
      </c>
      <c r="AW568" s="13" t="s">
        <v>33</v>
      </c>
      <c r="AX568" s="13" t="s">
        <v>72</v>
      </c>
      <c r="AY568" s="228" t="s">
        <v>125</v>
      </c>
    </row>
    <row r="569" s="14" customFormat="1">
      <c r="A569" s="14"/>
      <c r="B569" s="229"/>
      <c r="C569" s="230"/>
      <c r="D569" s="219" t="s">
        <v>138</v>
      </c>
      <c r="E569" s="231" t="s">
        <v>19</v>
      </c>
      <c r="F569" s="232" t="s">
        <v>140</v>
      </c>
      <c r="G569" s="230"/>
      <c r="H569" s="233">
        <v>4.1520000000000001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39" t="s">
        <v>138</v>
      </c>
      <c r="AU569" s="239" t="s">
        <v>134</v>
      </c>
      <c r="AV569" s="14" t="s">
        <v>141</v>
      </c>
      <c r="AW569" s="14" t="s">
        <v>33</v>
      </c>
      <c r="AX569" s="14" t="s">
        <v>72</v>
      </c>
      <c r="AY569" s="239" t="s">
        <v>125</v>
      </c>
    </row>
    <row r="570" s="13" customFormat="1">
      <c r="A570" s="13"/>
      <c r="B570" s="217"/>
      <c r="C570" s="218"/>
      <c r="D570" s="219" t="s">
        <v>138</v>
      </c>
      <c r="E570" s="220" t="s">
        <v>19</v>
      </c>
      <c r="F570" s="221" t="s">
        <v>143</v>
      </c>
      <c r="G570" s="218"/>
      <c r="H570" s="222">
        <v>1.2</v>
      </c>
      <c r="I570" s="223"/>
      <c r="J570" s="218"/>
      <c r="K570" s="218"/>
      <c r="L570" s="224"/>
      <c r="M570" s="225"/>
      <c r="N570" s="226"/>
      <c r="O570" s="226"/>
      <c r="P570" s="226"/>
      <c r="Q570" s="226"/>
      <c r="R570" s="226"/>
      <c r="S570" s="226"/>
      <c r="T570" s="22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28" t="s">
        <v>138</v>
      </c>
      <c r="AU570" s="228" t="s">
        <v>134</v>
      </c>
      <c r="AV570" s="13" t="s">
        <v>134</v>
      </c>
      <c r="AW570" s="13" t="s">
        <v>33</v>
      </c>
      <c r="AX570" s="13" t="s">
        <v>72</v>
      </c>
      <c r="AY570" s="228" t="s">
        <v>125</v>
      </c>
    </row>
    <row r="571" s="14" customFormat="1">
      <c r="A571" s="14"/>
      <c r="B571" s="229"/>
      <c r="C571" s="230"/>
      <c r="D571" s="219" t="s">
        <v>138</v>
      </c>
      <c r="E571" s="231" t="s">
        <v>19</v>
      </c>
      <c r="F571" s="232" t="s">
        <v>140</v>
      </c>
      <c r="G571" s="230"/>
      <c r="H571" s="233">
        <v>1.2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39" t="s">
        <v>138</v>
      </c>
      <c r="AU571" s="239" t="s">
        <v>134</v>
      </c>
      <c r="AV571" s="14" t="s">
        <v>141</v>
      </c>
      <c r="AW571" s="14" t="s">
        <v>33</v>
      </c>
      <c r="AX571" s="14" t="s">
        <v>72</v>
      </c>
      <c r="AY571" s="239" t="s">
        <v>125</v>
      </c>
    </row>
    <row r="572" s="13" customFormat="1">
      <c r="A572" s="13"/>
      <c r="B572" s="217"/>
      <c r="C572" s="218"/>
      <c r="D572" s="219" t="s">
        <v>138</v>
      </c>
      <c r="E572" s="220" t="s">
        <v>19</v>
      </c>
      <c r="F572" s="221" t="s">
        <v>145</v>
      </c>
      <c r="G572" s="218"/>
      <c r="H572" s="222">
        <v>4.2450000000000001</v>
      </c>
      <c r="I572" s="223"/>
      <c r="J572" s="218"/>
      <c r="K572" s="218"/>
      <c r="L572" s="224"/>
      <c r="M572" s="225"/>
      <c r="N572" s="226"/>
      <c r="O572" s="226"/>
      <c r="P572" s="226"/>
      <c r="Q572" s="226"/>
      <c r="R572" s="226"/>
      <c r="S572" s="226"/>
      <c r="T572" s="22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28" t="s">
        <v>138</v>
      </c>
      <c r="AU572" s="228" t="s">
        <v>134</v>
      </c>
      <c r="AV572" s="13" t="s">
        <v>134</v>
      </c>
      <c r="AW572" s="13" t="s">
        <v>33</v>
      </c>
      <c r="AX572" s="13" t="s">
        <v>72</v>
      </c>
      <c r="AY572" s="228" t="s">
        <v>125</v>
      </c>
    </row>
    <row r="573" s="14" customFormat="1">
      <c r="A573" s="14"/>
      <c r="B573" s="229"/>
      <c r="C573" s="230"/>
      <c r="D573" s="219" t="s">
        <v>138</v>
      </c>
      <c r="E573" s="231" t="s">
        <v>19</v>
      </c>
      <c r="F573" s="232" t="s">
        <v>140</v>
      </c>
      <c r="G573" s="230"/>
      <c r="H573" s="233">
        <v>4.2450000000000001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39" t="s">
        <v>138</v>
      </c>
      <c r="AU573" s="239" t="s">
        <v>134</v>
      </c>
      <c r="AV573" s="14" t="s">
        <v>141</v>
      </c>
      <c r="AW573" s="14" t="s">
        <v>33</v>
      </c>
      <c r="AX573" s="14" t="s">
        <v>72</v>
      </c>
      <c r="AY573" s="239" t="s">
        <v>125</v>
      </c>
    </row>
    <row r="574" s="13" customFormat="1">
      <c r="A574" s="13"/>
      <c r="B574" s="217"/>
      <c r="C574" s="218"/>
      <c r="D574" s="219" t="s">
        <v>138</v>
      </c>
      <c r="E574" s="220" t="s">
        <v>19</v>
      </c>
      <c r="F574" s="221" t="s">
        <v>147</v>
      </c>
      <c r="G574" s="218"/>
      <c r="H574" s="222">
        <v>1.143</v>
      </c>
      <c r="I574" s="223"/>
      <c r="J574" s="218"/>
      <c r="K574" s="218"/>
      <c r="L574" s="224"/>
      <c r="M574" s="225"/>
      <c r="N574" s="226"/>
      <c r="O574" s="226"/>
      <c r="P574" s="226"/>
      <c r="Q574" s="226"/>
      <c r="R574" s="226"/>
      <c r="S574" s="226"/>
      <c r="T574" s="22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28" t="s">
        <v>138</v>
      </c>
      <c r="AU574" s="228" t="s">
        <v>134</v>
      </c>
      <c r="AV574" s="13" t="s">
        <v>134</v>
      </c>
      <c r="AW574" s="13" t="s">
        <v>33</v>
      </c>
      <c r="AX574" s="13" t="s">
        <v>72</v>
      </c>
      <c r="AY574" s="228" t="s">
        <v>125</v>
      </c>
    </row>
    <row r="575" s="14" customFormat="1">
      <c r="A575" s="14"/>
      <c r="B575" s="229"/>
      <c r="C575" s="230"/>
      <c r="D575" s="219" t="s">
        <v>138</v>
      </c>
      <c r="E575" s="231" t="s">
        <v>19</v>
      </c>
      <c r="F575" s="232" t="s">
        <v>140</v>
      </c>
      <c r="G575" s="230"/>
      <c r="H575" s="233">
        <v>1.143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39" t="s">
        <v>138</v>
      </c>
      <c r="AU575" s="239" t="s">
        <v>134</v>
      </c>
      <c r="AV575" s="14" t="s">
        <v>141</v>
      </c>
      <c r="AW575" s="14" t="s">
        <v>33</v>
      </c>
      <c r="AX575" s="14" t="s">
        <v>72</v>
      </c>
      <c r="AY575" s="239" t="s">
        <v>125</v>
      </c>
    </row>
    <row r="576" s="15" customFormat="1">
      <c r="A576" s="15"/>
      <c r="B576" s="240"/>
      <c r="C576" s="241"/>
      <c r="D576" s="219" t="s">
        <v>138</v>
      </c>
      <c r="E576" s="242" t="s">
        <v>19</v>
      </c>
      <c r="F576" s="243" t="s">
        <v>148</v>
      </c>
      <c r="G576" s="241"/>
      <c r="H576" s="244">
        <v>10.740000000000002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0" t="s">
        <v>138</v>
      </c>
      <c r="AU576" s="250" t="s">
        <v>134</v>
      </c>
      <c r="AV576" s="15" t="s">
        <v>133</v>
      </c>
      <c r="AW576" s="15" t="s">
        <v>33</v>
      </c>
      <c r="AX576" s="15" t="s">
        <v>77</v>
      </c>
      <c r="AY576" s="250" t="s">
        <v>125</v>
      </c>
    </row>
    <row r="577" s="2" customFormat="1" ht="24.15" customHeight="1">
      <c r="A577" s="40"/>
      <c r="B577" s="41"/>
      <c r="C577" s="199" t="s">
        <v>996</v>
      </c>
      <c r="D577" s="199" t="s">
        <v>128</v>
      </c>
      <c r="E577" s="200" t="s">
        <v>997</v>
      </c>
      <c r="F577" s="201" t="s">
        <v>998</v>
      </c>
      <c r="G577" s="202" t="s">
        <v>131</v>
      </c>
      <c r="H577" s="203">
        <v>5.3879999999999999</v>
      </c>
      <c r="I577" s="204"/>
      <c r="J577" s="205">
        <f>ROUND(I577*H577,2)</f>
        <v>0</v>
      </c>
      <c r="K577" s="201" t="s">
        <v>132</v>
      </c>
      <c r="L577" s="46"/>
      <c r="M577" s="206" t="s">
        <v>19</v>
      </c>
      <c r="N577" s="207" t="s">
        <v>44</v>
      </c>
      <c r="O577" s="86"/>
      <c r="P577" s="208">
        <f>O577*H577</f>
        <v>0</v>
      </c>
      <c r="Q577" s="208">
        <v>0.0063499999999999997</v>
      </c>
      <c r="R577" s="208">
        <f>Q577*H577</f>
        <v>0.034213799999999996</v>
      </c>
      <c r="S577" s="208">
        <v>0</v>
      </c>
      <c r="T577" s="209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0" t="s">
        <v>234</v>
      </c>
      <c r="AT577" s="210" t="s">
        <v>128</v>
      </c>
      <c r="AU577" s="210" t="s">
        <v>134</v>
      </c>
      <c r="AY577" s="19" t="s">
        <v>125</v>
      </c>
      <c r="BE577" s="211">
        <f>IF(N577="základní",J577,0)</f>
        <v>0</v>
      </c>
      <c r="BF577" s="211">
        <f>IF(N577="snížená",J577,0)</f>
        <v>0</v>
      </c>
      <c r="BG577" s="211">
        <f>IF(N577="zákl. přenesená",J577,0)</f>
        <v>0</v>
      </c>
      <c r="BH577" s="211">
        <f>IF(N577="sníž. přenesená",J577,0)</f>
        <v>0</v>
      </c>
      <c r="BI577" s="211">
        <f>IF(N577="nulová",J577,0)</f>
        <v>0</v>
      </c>
      <c r="BJ577" s="19" t="s">
        <v>134</v>
      </c>
      <c r="BK577" s="211">
        <f>ROUND(I577*H577,2)</f>
        <v>0</v>
      </c>
      <c r="BL577" s="19" t="s">
        <v>234</v>
      </c>
      <c r="BM577" s="210" t="s">
        <v>999</v>
      </c>
    </row>
    <row r="578" s="2" customFormat="1">
      <c r="A578" s="40"/>
      <c r="B578" s="41"/>
      <c r="C578" s="42"/>
      <c r="D578" s="212" t="s">
        <v>136</v>
      </c>
      <c r="E578" s="42"/>
      <c r="F578" s="213" t="s">
        <v>1000</v>
      </c>
      <c r="G578" s="42"/>
      <c r="H578" s="42"/>
      <c r="I578" s="214"/>
      <c r="J578" s="42"/>
      <c r="K578" s="42"/>
      <c r="L578" s="46"/>
      <c r="M578" s="215"/>
      <c r="N578" s="216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136</v>
      </c>
      <c r="AU578" s="19" t="s">
        <v>134</v>
      </c>
    </row>
    <row r="579" s="2" customFormat="1" ht="16.5" customHeight="1">
      <c r="A579" s="40"/>
      <c r="B579" s="41"/>
      <c r="C579" s="251" t="s">
        <v>1001</v>
      </c>
      <c r="D579" s="251" t="s">
        <v>321</v>
      </c>
      <c r="E579" s="252" t="s">
        <v>1002</v>
      </c>
      <c r="F579" s="253" t="s">
        <v>1003</v>
      </c>
      <c r="G579" s="254" t="s">
        <v>131</v>
      </c>
      <c r="H579" s="255">
        <v>5.9269999999999996</v>
      </c>
      <c r="I579" s="256"/>
      <c r="J579" s="257">
        <f>ROUND(I579*H579,2)</f>
        <v>0</v>
      </c>
      <c r="K579" s="253" t="s">
        <v>19</v>
      </c>
      <c r="L579" s="258"/>
      <c r="M579" s="259" t="s">
        <v>19</v>
      </c>
      <c r="N579" s="260" t="s">
        <v>44</v>
      </c>
      <c r="O579" s="86"/>
      <c r="P579" s="208">
        <f>O579*H579</f>
        <v>0</v>
      </c>
      <c r="Q579" s="208">
        <v>0.019199999999999998</v>
      </c>
      <c r="R579" s="208">
        <f>Q579*H579</f>
        <v>0.11379839999999998</v>
      </c>
      <c r="S579" s="208">
        <v>0</v>
      </c>
      <c r="T579" s="209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0" t="s">
        <v>324</v>
      </c>
      <c r="AT579" s="210" t="s">
        <v>321</v>
      </c>
      <c r="AU579" s="210" t="s">
        <v>134</v>
      </c>
      <c r="AY579" s="19" t="s">
        <v>125</v>
      </c>
      <c r="BE579" s="211">
        <f>IF(N579="základní",J579,0)</f>
        <v>0</v>
      </c>
      <c r="BF579" s="211">
        <f>IF(N579="snížená",J579,0)</f>
        <v>0</v>
      </c>
      <c r="BG579" s="211">
        <f>IF(N579="zákl. přenesená",J579,0)</f>
        <v>0</v>
      </c>
      <c r="BH579" s="211">
        <f>IF(N579="sníž. přenesená",J579,0)</f>
        <v>0</v>
      </c>
      <c r="BI579" s="211">
        <f>IF(N579="nulová",J579,0)</f>
        <v>0</v>
      </c>
      <c r="BJ579" s="19" t="s">
        <v>134</v>
      </c>
      <c r="BK579" s="211">
        <f>ROUND(I579*H579,2)</f>
        <v>0</v>
      </c>
      <c r="BL579" s="19" t="s">
        <v>234</v>
      </c>
      <c r="BM579" s="210" t="s">
        <v>1004</v>
      </c>
    </row>
    <row r="580" s="13" customFormat="1">
      <c r="A580" s="13"/>
      <c r="B580" s="217"/>
      <c r="C580" s="218"/>
      <c r="D580" s="219" t="s">
        <v>138</v>
      </c>
      <c r="E580" s="220" t="s">
        <v>19</v>
      </c>
      <c r="F580" s="221" t="s">
        <v>1005</v>
      </c>
      <c r="G580" s="218"/>
      <c r="H580" s="222">
        <v>5.9269999999999996</v>
      </c>
      <c r="I580" s="223"/>
      <c r="J580" s="218"/>
      <c r="K580" s="218"/>
      <c r="L580" s="224"/>
      <c r="M580" s="225"/>
      <c r="N580" s="226"/>
      <c r="O580" s="226"/>
      <c r="P580" s="226"/>
      <c r="Q580" s="226"/>
      <c r="R580" s="226"/>
      <c r="S580" s="226"/>
      <c r="T580" s="22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28" t="s">
        <v>138</v>
      </c>
      <c r="AU580" s="228" t="s">
        <v>134</v>
      </c>
      <c r="AV580" s="13" t="s">
        <v>134</v>
      </c>
      <c r="AW580" s="13" t="s">
        <v>33</v>
      </c>
      <c r="AX580" s="13" t="s">
        <v>72</v>
      </c>
      <c r="AY580" s="228" t="s">
        <v>125</v>
      </c>
    </row>
    <row r="581" s="15" customFormat="1">
      <c r="A581" s="15"/>
      <c r="B581" s="240"/>
      <c r="C581" s="241"/>
      <c r="D581" s="219" t="s">
        <v>138</v>
      </c>
      <c r="E581" s="242" t="s">
        <v>19</v>
      </c>
      <c r="F581" s="243" t="s">
        <v>148</v>
      </c>
      <c r="G581" s="241"/>
      <c r="H581" s="244">
        <v>5.9269999999999996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0" t="s">
        <v>138</v>
      </c>
      <c r="AU581" s="250" t="s">
        <v>134</v>
      </c>
      <c r="AV581" s="15" t="s">
        <v>133</v>
      </c>
      <c r="AW581" s="15" t="s">
        <v>33</v>
      </c>
      <c r="AX581" s="15" t="s">
        <v>77</v>
      </c>
      <c r="AY581" s="250" t="s">
        <v>125</v>
      </c>
    </row>
    <row r="582" s="2" customFormat="1" ht="21.75" customHeight="1">
      <c r="A582" s="40"/>
      <c r="B582" s="41"/>
      <c r="C582" s="199" t="s">
        <v>1006</v>
      </c>
      <c r="D582" s="199" t="s">
        <v>128</v>
      </c>
      <c r="E582" s="200" t="s">
        <v>1007</v>
      </c>
      <c r="F582" s="201" t="s">
        <v>1008</v>
      </c>
      <c r="G582" s="202" t="s">
        <v>131</v>
      </c>
      <c r="H582" s="203">
        <v>5.3879999999999999</v>
      </c>
      <c r="I582" s="204"/>
      <c r="J582" s="205">
        <f>ROUND(I582*H582,2)</f>
        <v>0</v>
      </c>
      <c r="K582" s="201" t="s">
        <v>132</v>
      </c>
      <c r="L582" s="46"/>
      <c r="M582" s="206" t="s">
        <v>19</v>
      </c>
      <c r="N582" s="207" t="s">
        <v>44</v>
      </c>
      <c r="O582" s="86"/>
      <c r="P582" s="208">
        <f>O582*H582</f>
        <v>0</v>
      </c>
      <c r="Q582" s="208">
        <v>0</v>
      </c>
      <c r="R582" s="208">
        <f>Q582*H582</f>
        <v>0</v>
      </c>
      <c r="S582" s="208">
        <v>0</v>
      </c>
      <c r="T582" s="209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0" t="s">
        <v>234</v>
      </c>
      <c r="AT582" s="210" t="s">
        <v>128</v>
      </c>
      <c r="AU582" s="210" t="s">
        <v>134</v>
      </c>
      <c r="AY582" s="19" t="s">
        <v>125</v>
      </c>
      <c r="BE582" s="211">
        <f>IF(N582="základní",J582,0)</f>
        <v>0</v>
      </c>
      <c r="BF582" s="211">
        <f>IF(N582="snížená",J582,0)</f>
        <v>0</v>
      </c>
      <c r="BG582" s="211">
        <f>IF(N582="zákl. přenesená",J582,0)</f>
        <v>0</v>
      </c>
      <c r="BH582" s="211">
        <f>IF(N582="sníž. přenesená",J582,0)</f>
        <v>0</v>
      </c>
      <c r="BI582" s="211">
        <f>IF(N582="nulová",J582,0)</f>
        <v>0</v>
      </c>
      <c r="BJ582" s="19" t="s">
        <v>134</v>
      </c>
      <c r="BK582" s="211">
        <f>ROUND(I582*H582,2)</f>
        <v>0</v>
      </c>
      <c r="BL582" s="19" t="s">
        <v>234</v>
      </c>
      <c r="BM582" s="210" t="s">
        <v>1009</v>
      </c>
    </row>
    <row r="583" s="2" customFormat="1">
      <c r="A583" s="40"/>
      <c r="B583" s="41"/>
      <c r="C583" s="42"/>
      <c r="D583" s="212" t="s">
        <v>136</v>
      </c>
      <c r="E583" s="42"/>
      <c r="F583" s="213" t="s">
        <v>1010</v>
      </c>
      <c r="G583" s="42"/>
      <c r="H583" s="42"/>
      <c r="I583" s="214"/>
      <c r="J583" s="42"/>
      <c r="K583" s="42"/>
      <c r="L583" s="46"/>
      <c r="M583" s="215"/>
      <c r="N583" s="216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136</v>
      </c>
      <c r="AU583" s="19" t="s">
        <v>134</v>
      </c>
    </row>
    <row r="584" s="2" customFormat="1" ht="21.75" customHeight="1">
      <c r="A584" s="40"/>
      <c r="B584" s="41"/>
      <c r="C584" s="199" t="s">
        <v>1011</v>
      </c>
      <c r="D584" s="199" t="s">
        <v>128</v>
      </c>
      <c r="E584" s="200" t="s">
        <v>1012</v>
      </c>
      <c r="F584" s="201" t="s">
        <v>1013</v>
      </c>
      <c r="G584" s="202" t="s">
        <v>131</v>
      </c>
      <c r="H584" s="203">
        <v>5.3879999999999999</v>
      </c>
      <c r="I584" s="204"/>
      <c r="J584" s="205">
        <f>ROUND(I584*H584,2)</f>
        <v>0</v>
      </c>
      <c r="K584" s="201" t="s">
        <v>132</v>
      </c>
      <c r="L584" s="46"/>
      <c r="M584" s="206" t="s">
        <v>19</v>
      </c>
      <c r="N584" s="207" t="s">
        <v>44</v>
      </c>
      <c r="O584" s="86"/>
      <c r="P584" s="208">
        <f>O584*H584</f>
        <v>0</v>
      </c>
      <c r="Q584" s="208">
        <v>0</v>
      </c>
      <c r="R584" s="208">
        <f>Q584*H584</f>
        <v>0</v>
      </c>
      <c r="S584" s="208">
        <v>0</v>
      </c>
      <c r="T584" s="209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0" t="s">
        <v>234</v>
      </c>
      <c r="AT584" s="210" t="s">
        <v>128</v>
      </c>
      <c r="AU584" s="210" t="s">
        <v>134</v>
      </c>
      <c r="AY584" s="19" t="s">
        <v>125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9" t="s">
        <v>134</v>
      </c>
      <c r="BK584" s="211">
        <f>ROUND(I584*H584,2)</f>
        <v>0</v>
      </c>
      <c r="BL584" s="19" t="s">
        <v>234</v>
      </c>
      <c r="BM584" s="210" t="s">
        <v>1014</v>
      </c>
    </row>
    <row r="585" s="2" customFormat="1">
      <c r="A585" s="40"/>
      <c r="B585" s="41"/>
      <c r="C585" s="42"/>
      <c r="D585" s="212" t="s">
        <v>136</v>
      </c>
      <c r="E585" s="42"/>
      <c r="F585" s="213" t="s">
        <v>1015</v>
      </c>
      <c r="G585" s="42"/>
      <c r="H585" s="42"/>
      <c r="I585" s="214"/>
      <c r="J585" s="42"/>
      <c r="K585" s="42"/>
      <c r="L585" s="46"/>
      <c r="M585" s="215"/>
      <c r="N585" s="216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136</v>
      </c>
      <c r="AU585" s="19" t="s">
        <v>134</v>
      </c>
    </row>
    <row r="586" s="2" customFormat="1" ht="16.5" customHeight="1">
      <c r="A586" s="40"/>
      <c r="B586" s="41"/>
      <c r="C586" s="199" t="s">
        <v>1016</v>
      </c>
      <c r="D586" s="199" t="s">
        <v>128</v>
      </c>
      <c r="E586" s="200" t="s">
        <v>1017</v>
      </c>
      <c r="F586" s="201" t="s">
        <v>1018</v>
      </c>
      <c r="G586" s="202" t="s">
        <v>184</v>
      </c>
      <c r="H586" s="203">
        <v>15.140000000000001</v>
      </c>
      <c r="I586" s="204"/>
      <c r="J586" s="205">
        <f>ROUND(I586*H586,2)</f>
        <v>0</v>
      </c>
      <c r="K586" s="201" t="s">
        <v>132</v>
      </c>
      <c r="L586" s="46"/>
      <c r="M586" s="206" t="s">
        <v>19</v>
      </c>
      <c r="N586" s="207" t="s">
        <v>44</v>
      </c>
      <c r="O586" s="86"/>
      <c r="P586" s="208">
        <f>O586*H586</f>
        <v>0</v>
      </c>
      <c r="Q586" s="208">
        <v>3.0000000000000001E-05</v>
      </c>
      <c r="R586" s="208">
        <f>Q586*H586</f>
        <v>0.00045420000000000004</v>
      </c>
      <c r="S586" s="208">
        <v>0</v>
      </c>
      <c r="T586" s="209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0" t="s">
        <v>234</v>
      </c>
      <c r="AT586" s="210" t="s">
        <v>128</v>
      </c>
      <c r="AU586" s="210" t="s">
        <v>134</v>
      </c>
      <c r="AY586" s="19" t="s">
        <v>125</v>
      </c>
      <c r="BE586" s="211">
        <f>IF(N586="základní",J586,0)</f>
        <v>0</v>
      </c>
      <c r="BF586" s="211">
        <f>IF(N586="snížená",J586,0)</f>
        <v>0</v>
      </c>
      <c r="BG586" s="211">
        <f>IF(N586="zákl. přenesená",J586,0)</f>
        <v>0</v>
      </c>
      <c r="BH586" s="211">
        <f>IF(N586="sníž. přenesená",J586,0)</f>
        <v>0</v>
      </c>
      <c r="BI586" s="211">
        <f>IF(N586="nulová",J586,0)</f>
        <v>0</v>
      </c>
      <c r="BJ586" s="19" t="s">
        <v>134</v>
      </c>
      <c r="BK586" s="211">
        <f>ROUND(I586*H586,2)</f>
        <v>0</v>
      </c>
      <c r="BL586" s="19" t="s">
        <v>234</v>
      </c>
      <c r="BM586" s="210" t="s">
        <v>1019</v>
      </c>
    </row>
    <row r="587" s="2" customFormat="1">
      <c r="A587" s="40"/>
      <c r="B587" s="41"/>
      <c r="C587" s="42"/>
      <c r="D587" s="212" t="s">
        <v>136</v>
      </c>
      <c r="E587" s="42"/>
      <c r="F587" s="213" t="s">
        <v>1020</v>
      </c>
      <c r="G587" s="42"/>
      <c r="H587" s="42"/>
      <c r="I587" s="214"/>
      <c r="J587" s="42"/>
      <c r="K587" s="42"/>
      <c r="L587" s="46"/>
      <c r="M587" s="215"/>
      <c r="N587" s="216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136</v>
      </c>
      <c r="AU587" s="19" t="s">
        <v>134</v>
      </c>
    </row>
    <row r="588" s="13" customFormat="1">
      <c r="A588" s="13"/>
      <c r="B588" s="217"/>
      <c r="C588" s="218"/>
      <c r="D588" s="219" t="s">
        <v>138</v>
      </c>
      <c r="E588" s="220" t="s">
        <v>19</v>
      </c>
      <c r="F588" s="221" t="s">
        <v>1021</v>
      </c>
      <c r="G588" s="218"/>
      <c r="H588" s="222">
        <v>15.140000000000001</v>
      </c>
      <c r="I588" s="223"/>
      <c r="J588" s="218"/>
      <c r="K588" s="218"/>
      <c r="L588" s="224"/>
      <c r="M588" s="225"/>
      <c r="N588" s="226"/>
      <c r="O588" s="226"/>
      <c r="P588" s="226"/>
      <c r="Q588" s="226"/>
      <c r="R588" s="226"/>
      <c r="S588" s="226"/>
      <c r="T588" s="227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28" t="s">
        <v>138</v>
      </c>
      <c r="AU588" s="228" t="s">
        <v>134</v>
      </c>
      <c r="AV588" s="13" t="s">
        <v>134</v>
      </c>
      <c r="AW588" s="13" t="s">
        <v>33</v>
      </c>
      <c r="AX588" s="13" t="s">
        <v>77</v>
      </c>
      <c r="AY588" s="228" t="s">
        <v>125</v>
      </c>
    </row>
    <row r="589" s="2" customFormat="1" ht="24.15" customHeight="1">
      <c r="A589" s="40"/>
      <c r="B589" s="41"/>
      <c r="C589" s="199" t="s">
        <v>1022</v>
      </c>
      <c r="D589" s="199" t="s">
        <v>128</v>
      </c>
      <c r="E589" s="200" t="s">
        <v>1023</v>
      </c>
      <c r="F589" s="201" t="s">
        <v>1024</v>
      </c>
      <c r="G589" s="202" t="s">
        <v>330</v>
      </c>
      <c r="H589" s="261"/>
      <c r="I589" s="204"/>
      <c r="J589" s="205">
        <f>ROUND(I589*H589,2)</f>
        <v>0</v>
      </c>
      <c r="K589" s="201" t="s">
        <v>132</v>
      </c>
      <c r="L589" s="46"/>
      <c r="M589" s="206" t="s">
        <v>19</v>
      </c>
      <c r="N589" s="207" t="s">
        <v>44</v>
      </c>
      <c r="O589" s="86"/>
      <c r="P589" s="208">
        <f>O589*H589</f>
        <v>0</v>
      </c>
      <c r="Q589" s="208">
        <v>0</v>
      </c>
      <c r="R589" s="208">
        <f>Q589*H589</f>
        <v>0</v>
      </c>
      <c r="S589" s="208">
        <v>0</v>
      </c>
      <c r="T589" s="209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0" t="s">
        <v>234</v>
      </c>
      <c r="AT589" s="210" t="s">
        <v>128</v>
      </c>
      <c r="AU589" s="210" t="s">
        <v>134</v>
      </c>
      <c r="AY589" s="19" t="s">
        <v>125</v>
      </c>
      <c r="BE589" s="211">
        <f>IF(N589="základní",J589,0)</f>
        <v>0</v>
      </c>
      <c r="BF589" s="211">
        <f>IF(N589="snížená",J589,0)</f>
        <v>0</v>
      </c>
      <c r="BG589" s="211">
        <f>IF(N589="zákl. přenesená",J589,0)</f>
        <v>0</v>
      </c>
      <c r="BH589" s="211">
        <f>IF(N589="sníž. přenesená",J589,0)</f>
        <v>0</v>
      </c>
      <c r="BI589" s="211">
        <f>IF(N589="nulová",J589,0)</f>
        <v>0</v>
      </c>
      <c r="BJ589" s="19" t="s">
        <v>134</v>
      </c>
      <c r="BK589" s="211">
        <f>ROUND(I589*H589,2)</f>
        <v>0</v>
      </c>
      <c r="BL589" s="19" t="s">
        <v>234</v>
      </c>
      <c r="BM589" s="210" t="s">
        <v>1025</v>
      </c>
    </row>
    <row r="590" s="2" customFormat="1">
      <c r="A590" s="40"/>
      <c r="B590" s="41"/>
      <c r="C590" s="42"/>
      <c r="D590" s="212" t="s">
        <v>136</v>
      </c>
      <c r="E590" s="42"/>
      <c r="F590" s="213" t="s">
        <v>1026</v>
      </c>
      <c r="G590" s="42"/>
      <c r="H590" s="42"/>
      <c r="I590" s="214"/>
      <c r="J590" s="42"/>
      <c r="K590" s="42"/>
      <c r="L590" s="46"/>
      <c r="M590" s="215"/>
      <c r="N590" s="216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136</v>
      </c>
      <c r="AU590" s="19" t="s">
        <v>134</v>
      </c>
    </row>
    <row r="591" s="12" customFormat="1" ht="22.8" customHeight="1">
      <c r="A591" s="12"/>
      <c r="B591" s="183"/>
      <c r="C591" s="184"/>
      <c r="D591" s="185" t="s">
        <v>71</v>
      </c>
      <c r="E591" s="197" t="s">
        <v>1027</v>
      </c>
      <c r="F591" s="197" t="s">
        <v>1028</v>
      </c>
      <c r="G591" s="184"/>
      <c r="H591" s="184"/>
      <c r="I591" s="187"/>
      <c r="J591" s="198">
        <f>BK591</f>
        <v>0</v>
      </c>
      <c r="K591" s="184"/>
      <c r="L591" s="189"/>
      <c r="M591" s="190"/>
      <c r="N591" s="191"/>
      <c r="O591" s="191"/>
      <c r="P591" s="192">
        <f>SUM(P592:P615)</f>
        <v>0</v>
      </c>
      <c r="Q591" s="191"/>
      <c r="R591" s="192">
        <f>SUM(R592:R615)</f>
        <v>0.029059220000000004</v>
      </c>
      <c r="S591" s="191"/>
      <c r="T591" s="193">
        <f>SUM(T592:T615)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94" t="s">
        <v>134</v>
      </c>
      <c r="AT591" s="195" t="s">
        <v>71</v>
      </c>
      <c r="AU591" s="195" t="s">
        <v>77</v>
      </c>
      <c r="AY591" s="194" t="s">
        <v>125</v>
      </c>
      <c r="BK591" s="196">
        <f>SUM(BK592:BK615)</f>
        <v>0</v>
      </c>
    </row>
    <row r="592" s="2" customFormat="1" ht="24.15" customHeight="1">
      <c r="A592" s="40"/>
      <c r="B592" s="41"/>
      <c r="C592" s="199" t="s">
        <v>1029</v>
      </c>
      <c r="D592" s="199" t="s">
        <v>128</v>
      </c>
      <c r="E592" s="200" t="s">
        <v>1030</v>
      </c>
      <c r="F592" s="201" t="s">
        <v>1031</v>
      </c>
      <c r="G592" s="202" t="s">
        <v>184</v>
      </c>
      <c r="H592" s="203">
        <v>18.719999999999999</v>
      </c>
      <c r="I592" s="204"/>
      <c r="J592" s="205">
        <f>ROUND(I592*H592,2)</f>
        <v>0</v>
      </c>
      <c r="K592" s="201" t="s">
        <v>132</v>
      </c>
      <c r="L592" s="46"/>
      <c r="M592" s="206" t="s">
        <v>19</v>
      </c>
      <c r="N592" s="207" t="s">
        <v>44</v>
      </c>
      <c r="O592" s="86"/>
      <c r="P592" s="208">
        <f>O592*H592</f>
        <v>0</v>
      </c>
      <c r="Q592" s="208">
        <v>5.0000000000000002E-05</v>
      </c>
      <c r="R592" s="208">
        <f>Q592*H592</f>
        <v>0.00093599999999999998</v>
      </c>
      <c r="S592" s="208">
        <v>0</v>
      </c>
      <c r="T592" s="209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0" t="s">
        <v>234</v>
      </c>
      <c r="AT592" s="210" t="s">
        <v>128</v>
      </c>
      <c r="AU592" s="210" t="s">
        <v>134</v>
      </c>
      <c r="AY592" s="19" t="s">
        <v>125</v>
      </c>
      <c r="BE592" s="211">
        <f>IF(N592="základní",J592,0)</f>
        <v>0</v>
      </c>
      <c r="BF592" s="211">
        <f>IF(N592="snížená",J592,0)</f>
        <v>0</v>
      </c>
      <c r="BG592" s="211">
        <f>IF(N592="zákl. přenesená",J592,0)</f>
        <v>0</v>
      </c>
      <c r="BH592" s="211">
        <f>IF(N592="sníž. přenesená",J592,0)</f>
        <v>0</v>
      </c>
      <c r="BI592" s="211">
        <f>IF(N592="nulová",J592,0)</f>
        <v>0</v>
      </c>
      <c r="BJ592" s="19" t="s">
        <v>134</v>
      </c>
      <c r="BK592" s="211">
        <f>ROUND(I592*H592,2)</f>
        <v>0</v>
      </c>
      <c r="BL592" s="19" t="s">
        <v>234</v>
      </c>
      <c r="BM592" s="210" t="s">
        <v>1032</v>
      </c>
    </row>
    <row r="593" s="2" customFormat="1">
      <c r="A593" s="40"/>
      <c r="B593" s="41"/>
      <c r="C593" s="42"/>
      <c r="D593" s="212" t="s">
        <v>136</v>
      </c>
      <c r="E593" s="42"/>
      <c r="F593" s="213" t="s">
        <v>1033</v>
      </c>
      <c r="G593" s="42"/>
      <c r="H593" s="42"/>
      <c r="I593" s="214"/>
      <c r="J593" s="42"/>
      <c r="K593" s="42"/>
      <c r="L593" s="46"/>
      <c r="M593" s="215"/>
      <c r="N593" s="216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136</v>
      </c>
      <c r="AU593" s="19" t="s">
        <v>134</v>
      </c>
    </row>
    <row r="594" s="13" customFormat="1">
      <c r="A594" s="13"/>
      <c r="B594" s="217"/>
      <c r="C594" s="218"/>
      <c r="D594" s="219" t="s">
        <v>138</v>
      </c>
      <c r="E594" s="220" t="s">
        <v>19</v>
      </c>
      <c r="F594" s="221" t="s">
        <v>1034</v>
      </c>
      <c r="G594" s="218"/>
      <c r="H594" s="222">
        <v>14.42</v>
      </c>
      <c r="I594" s="223"/>
      <c r="J594" s="218"/>
      <c r="K594" s="218"/>
      <c r="L594" s="224"/>
      <c r="M594" s="225"/>
      <c r="N594" s="226"/>
      <c r="O594" s="226"/>
      <c r="P594" s="226"/>
      <c r="Q594" s="226"/>
      <c r="R594" s="226"/>
      <c r="S594" s="226"/>
      <c r="T594" s="22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28" t="s">
        <v>138</v>
      </c>
      <c r="AU594" s="228" t="s">
        <v>134</v>
      </c>
      <c r="AV594" s="13" t="s">
        <v>134</v>
      </c>
      <c r="AW594" s="13" t="s">
        <v>33</v>
      </c>
      <c r="AX594" s="13" t="s">
        <v>72</v>
      </c>
      <c r="AY594" s="228" t="s">
        <v>125</v>
      </c>
    </row>
    <row r="595" s="13" customFormat="1">
      <c r="A595" s="13"/>
      <c r="B595" s="217"/>
      <c r="C595" s="218"/>
      <c r="D595" s="219" t="s">
        <v>138</v>
      </c>
      <c r="E595" s="220" t="s">
        <v>19</v>
      </c>
      <c r="F595" s="221" t="s">
        <v>1035</v>
      </c>
      <c r="G595" s="218"/>
      <c r="H595" s="222">
        <v>18.719999999999999</v>
      </c>
      <c r="I595" s="223"/>
      <c r="J595" s="218"/>
      <c r="K595" s="218"/>
      <c r="L595" s="224"/>
      <c r="M595" s="225"/>
      <c r="N595" s="226"/>
      <c r="O595" s="226"/>
      <c r="P595" s="226"/>
      <c r="Q595" s="226"/>
      <c r="R595" s="226"/>
      <c r="S595" s="226"/>
      <c r="T595" s="22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28" t="s">
        <v>138</v>
      </c>
      <c r="AU595" s="228" t="s">
        <v>134</v>
      </c>
      <c r="AV595" s="13" t="s">
        <v>134</v>
      </c>
      <c r="AW595" s="13" t="s">
        <v>33</v>
      </c>
      <c r="AX595" s="13" t="s">
        <v>77</v>
      </c>
      <c r="AY595" s="228" t="s">
        <v>125</v>
      </c>
    </row>
    <row r="596" s="2" customFormat="1" ht="16.5" customHeight="1">
      <c r="A596" s="40"/>
      <c r="B596" s="41"/>
      <c r="C596" s="251" t="s">
        <v>1036</v>
      </c>
      <c r="D596" s="251" t="s">
        <v>321</v>
      </c>
      <c r="E596" s="252" t="s">
        <v>1037</v>
      </c>
      <c r="F596" s="253" t="s">
        <v>1038</v>
      </c>
      <c r="G596" s="254" t="s">
        <v>184</v>
      </c>
      <c r="H596" s="255">
        <v>20.218</v>
      </c>
      <c r="I596" s="256"/>
      <c r="J596" s="257">
        <f>ROUND(I596*H596,2)</f>
        <v>0</v>
      </c>
      <c r="K596" s="253" t="s">
        <v>132</v>
      </c>
      <c r="L596" s="258"/>
      <c r="M596" s="259" t="s">
        <v>19</v>
      </c>
      <c r="N596" s="260" t="s">
        <v>44</v>
      </c>
      <c r="O596" s="86"/>
      <c r="P596" s="208">
        <f>O596*H596</f>
        <v>0</v>
      </c>
      <c r="Q596" s="208">
        <v>0.00020000000000000001</v>
      </c>
      <c r="R596" s="208">
        <f>Q596*H596</f>
        <v>0.0040436000000000005</v>
      </c>
      <c r="S596" s="208">
        <v>0</v>
      </c>
      <c r="T596" s="209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0" t="s">
        <v>324</v>
      </c>
      <c r="AT596" s="210" t="s">
        <v>321</v>
      </c>
      <c r="AU596" s="210" t="s">
        <v>134</v>
      </c>
      <c r="AY596" s="19" t="s">
        <v>125</v>
      </c>
      <c r="BE596" s="211">
        <f>IF(N596="základní",J596,0)</f>
        <v>0</v>
      </c>
      <c r="BF596" s="211">
        <f>IF(N596="snížená",J596,0)</f>
        <v>0</v>
      </c>
      <c r="BG596" s="211">
        <f>IF(N596="zákl. přenesená",J596,0)</f>
        <v>0</v>
      </c>
      <c r="BH596" s="211">
        <f>IF(N596="sníž. přenesená",J596,0)</f>
        <v>0</v>
      </c>
      <c r="BI596" s="211">
        <f>IF(N596="nulová",J596,0)</f>
        <v>0</v>
      </c>
      <c r="BJ596" s="19" t="s">
        <v>134</v>
      </c>
      <c r="BK596" s="211">
        <f>ROUND(I596*H596,2)</f>
        <v>0</v>
      </c>
      <c r="BL596" s="19" t="s">
        <v>234</v>
      </c>
      <c r="BM596" s="210" t="s">
        <v>1039</v>
      </c>
    </row>
    <row r="597" s="13" customFormat="1">
      <c r="A597" s="13"/>
      <c r="B597" s="217"/>
      <c r="C597" s="218"/>
      <c r="D597" s="219" t="s">
        <v>138</v>
      </c>
      <c r="E597" s="218"/>
      <c r="F597" s="221" t="s">
        <v>1040</v>
      </c>
      <c r="G597" s="218"/>
      <c r="H597" s="222">
        <v>20.218</v>
      </c>
      <c r="I597" s="223"/>
      <c r="J597" s="218"/>
      <c r="K597" s="218"/>
      <c r="L597" s="224"/>
      <c r="M597" s="225"/>
      <c r="N597" s="226"/>
      <c r="O597" s="226"/>
      <c r="P597" s="226"/>
      <c r="Q597" s="226"/>
      <c r="R597" s="226"/>
      <c r="S597" s="226"/>
      <c r="T597" s="22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28" t="s">
        <v>138</v>
      </c>
      <c r="AU597" s="228" t="s">
        <v>134</v>
      </c>
      <c r="AV597" s="13" t="s">
        <v>134</v>
      </c>
      <c r="AW597" s="13" t="s">
        <v>4</v>
      </c>
      <c r="AX597" s="13" t="s">
        <v>77</v>
      </c>
      <c r="AY597" s="228" t="s">
        <v>125</v>
      </c>
    </row>
    <row r="598" s="2" customFormat="1" ht="16.5" customHeight="1">
      <c r="A598" s="40"/>
      <c r="B598" s="41"/>
      <c r="C598" s="199" t="s">
        <v>1041</v>
      </c>
      <c r="D598" s="199" t="s">
        <v>128</v>
      </c>
      <c r="E598" s="200" t="s">
        <v>1042</v>
      </c>
      <c r="F598" s="201" t="s">
        <v>1043</v>
      </c>
      <c r="G598" s="202" t="s">
        <v>131</v>
      </c>
      <c r="H598" s="203">
        <v>34.898000000000003</v>
      </c>
      <c r="I598" s="204"/>
      <c r="J598" s="205">
        <f>ROUND(I598*H598,2)</f>
        <v>0</v>
      </c>
      <c r="K598" s="201" t="s">
        <v>473</v>
      </c>
      <c r="L598" s="46"/>
      <c r="M598" s="206" t="s">
        <v>19</v>
      </c>
      <c r="N598" s="207" t="s">
        <v>44</v>
      </c>
      <c r="O598" s="86"/>
      <c r="P598" s="208">
        <f>O598*H598</f>
        <v>0</v>
      </c>
      <c r="Q598" s="208">
        <v>0.00016000000000000001</v>
      </c>
      <c r="R598" s="208">
        <f>Q598*H598</f>
        <v>0.0055836800000000006</v>
      </c>
      <c r="S598" s="208">
        <v>0</v>
      </c>
      <c r="T598" s="209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0" t="s">
        <v>234</v>
      </c>
      <c r="AT598" s="210" t="s">
        <v>128</v>
      </c>
      <c r="AU598" s="210" t="s">
        <v>134</v>
      </c>
      <c r="AY598" s="19" t="s">
        <v>125</v>
      </c>
      <c r="BE598" s="211">
        <f>IF(N598="základní",J598,0)</f>
        <v>0</v>
      </c>
      <c r="BF598" s="211">
        <f>IF(N598="snížená",J598,0)</f>
        <v>0</v>
      </c>
      <c r="BG598" s="211">
        <f>IF(N598="zákl. přenesená",J598,0)</f>
        <v>0</v>
      </c>
      <c r="BH598" s="211">
        <f>IF(N598="sníž. přenesená",J598,0)</f>
        <v>0</v>
      </c>
      <c r="BI598" s="211">
        <f>IF(N598="nulová",J598,0)</f>
        <v>0</v>
      </c>
      <c r="BJ598" s="19" t="s">
        <v>134</v>
      </c>
      <c r="BK598" s="211">
        <f>ROUND(I598*H598,2)</f>
        <v>0</v>
      </c>
      <c r="BL598" s="19" t="s">
        <v>234</v>
      </c>
      <c r="BM598" s="210" t="s">
        <v>1044</v>
      </c>
    </row>
    <row r="599" s="2" customFormat="1">
      <c r="A599" s="40"/>
      <c r="B599" s="41"/>
      <c r="C599" s="42"/>
      <c r="D599" s="212" t="s">
        <v>136</v>
      </c>
      <c r="E599" s="42"/>
      <c r="F599" s="213" t="s">
        <v>1045</v>
      </c>
      <c r="G599" s="42"/>
      <c r="H599" s="42"/>
      <c r="I599" s="214"/>
      <c r="J599" s="42"/>
      <c r="K599" s="42"/>
      <c r="L599" s="46"/>
      <c r="M599" s="215"/>
      <c r="N599" s="216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136</v>
      </c>
      <c r="AU599" s="19" t="s">
        <v>134</v>
      </c>
    </row>
    <row r="600" s="13" customFormat="1">
      <c r="A600" s="13"/>
      <c r="B600" s="217"/>
      <c r="C600" s="218"/>
      <c r="D600" s="219" t="s">
        <v>138</v>
      </c>
      <c r="E600" s="220" t="s">
        <v>19</v>
      </c>
      <c r="F600" s="221" t="s">
        <v>144</v>
      </c>
      <c r="G600" s="218"/>
      <c r="H600" s="222">
        <v>21.027999999999999</v>
      </c>
      <c r="I600" s="223"/>
      <c r="J600" s="218"/>
      <c r="K600" s="218"/>
      <c r="L600" s="224"/>
      <c r="M600" s="225"/>
      <c r="N600" s="226"/>
      <c r="O600" s="226"/>
      <c r="P600" s="226"/>
      <c r="Q600" s="226"/>
      <c r="R600" s="226"/>
      <c r="S600" s="226"/>
      <c r="T600" s="22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28" t="s">
        <v>138</v>
      </c>
      <c r="AU600" s="228" t="s">
        <v>134</v>
      </c>
      <c r="AV600" s="13" t="s">
        <v>134</v>
      </c>
      <c r="AW600" s="13" t="s">
        <v>33</v>
      </c>
      <c r="AX600" s="13" t="s">
        <v>72</v>
      </c>
      <c r="AY600" s="228" t="s">
        <v>125</v>
      </c>
    </row>
    <row r="601" s="14" customFormat="1">
      <c r="A601" s="14"/>
      <c r="B601" s="229"/>
      <c r="C601" s="230"/>
      <c r="D601" s="219" t="s">
        <v>138</v>
      </c>
      <c r="E601" s="231" t="s">
        <v>19</v>
      </c>
      <c r="F601" s="232" t="s">
        <v>140</v>
      </c>
      <c r="G601" s="230"/>
      <c r="H601" s="233">
        <v>21.027999999999999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39" t="s">
        <v>138</v>
      </c>
      <c r="AU601" s="239" t="s">
        <v>134</v>
      </c>
      <c r="AV601" s="14" t="s">
        <v>141</v>
      </c>
      <c r="AW601" s="14" t="s">
        <v>33</v>
      </c>
      <c r="AX601" s="14" t="s">
        <v>72</v>
      </c>
      <c r="AY601" s="239" t="s">
        <v>125</v>
      </c>
    </row>
    <row r="602" s="13" customFormat="1">
      <c r="A602" s="13"/>
      <c r="B602" s="217"/>
      <c r="C602" s="218"/>
      <c r="D602" s="219" t="s">
        <v>138</v>
      </c>
      <c r="E602" s="220" t="s">
        <v>19</v>
      </c>
      <c r="F602" s="221" t="s">
        <v>146</v>
      </c>
      <c r="G602" s="218"/>
      <c r="H602" s="222">
        <v>13.869999999999999</v>
      </c>
      <c r="I602" s="223"/>
      <c r="J602" s="218"/>
      <c r="K602" s="218"/>
      <c r="L602" s="224"/>
      <c r="M602" s="225"/>
      <c r="N602" s="226"/>
      <c r="O602" s="226"/>
      <c r="P602" s="226"/>
      <c r="Q602" s="226"/>
      <c r="R602" s="226"/>
      <c r="S602" s="226"/>
      <c r="T602" s="22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28" t="s">
        <v>138</v>
      </c>
      <c r="AU602" s="228" t="s">
        <v>134</v>
      </c>
      <c r="AV602" s="13" t="s">
        <v>134</v>
      </c>
      <c r="AW602" s="13" t="s">
        <v>33</v>
      </c>
      <c r="AX602" s="13" t="s">
        <v>72</v>
      </c>
      <c r="AY602" s="228" t="s">
        <v>125</v>
      </c>
    </row>
    <row r="603" s="14" customFormat="1">
      <c r="A603" s="14"/>
      <c r="B603" s="229"/>
      <c r="C603" s="230"/>
      <c r="D603" s="219" t="s">
        <v>138</v>
      </c>
      <c r="E603" s="231" t="s">
        <v>19</v>
      </c>
      <c r="F603" s="232" t="s">
        <v>140</v>
      </c>
      <c r="G603" s="230"/>
      <c r="H603" s="233">
        <v>13.869999999999999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39" t="s">
        <v>138</v>
      </c>
      <c r="AU603" s="239" t="s">
        <v>134</v>
      </c>
      <c r="AV603" s="14" t="s">
        <v>141</v>
      </c>
      <c r="AW603" s="14" t="s">
        <v>33</v>
      </c>
      <c r="AX603" s="14" t="s">
        <v>72</v>
      </c>
      <c r="AY603" s="239" t="s">
        <v>125</v>
      </c>
    </row>
    <row r="604" s="15" customFormat="1">
      <c r="A604" s="15"/>
      <c r="B604" s="240"/>
      <c r="C604" s="241"/>
      <c r="D604" s="219" t="s">
        <v>138</v>
      </c>
      <c r="E604" s="242" t="s">
        <v>19</v>
      </c>
      <c r="F604" s="243" t="s">
        <v>148</v>
      </c>
      <c r="G604" s="241"/>
      <c r="H604" s="244">
        <v>34.897999999999996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0" t="s">
        <v>138</v>
      </c>
      <c r="AU604" s="250" t="s">
        <v>134</v>
      </c>
      <c r="AV604" s="15" t="s">
        <v>133</v>
      </c>
      <c r="AW604" s="15" t="s">
        <v>33</v>
      </c>
      <c r="AX604" s="15" t="s">
        <v>77</v>
      </c>
      <c r="AY604" s="250" t="s">
        <v>125</v>
      </c>
    </row>
    <row r="605" s="2" customFormat="1" ht="24.15" customHeight="1">
      <c r="A605" s="40"/>
      <c r="B605" s="41"/>
      <c r="C605" s="199" t="s">
        <v>1046</v>
      </c>
      <c r="D605" s="199" t="s">
        <v>128</v>
      </c>
      <c r="E605" s="200" t="s">
        <v>1047</v>
      </c>
      <c r="F605" s="201" t="s">
        <v>1048</v>
      </c>
      <c r="G605" s="202" t="s">
        <v>131</v>
      </c>
      <c r="H605" s="203">
        <v>69.796000000000006</v>
      </c>
      <c r="I605" s="204"/>
      <c r="J605" s="205">
        <f>ROUND(I605*H605,2)</f>
        <v>0</v>
      </c>
      <c r="K605" s="201" t="s">
        <v>473</v>
      </c>
      <c r="L605" s="46"/>
      <c r="M605" s="206" t="s">
        <v>19</v>
      </c>
      <c r="N605" s="207" t="s">
        <v>44</v>
      </c>
      <c r="O605" s="86"/>
      <c r="P605" s="208">
        <f>O605*H605</f>
        <v>0</v>
      </c>
      <c r="Q605" s="208">
        <v>0.00014999999999999999</v>
      </c>
      <c r="R605" s="208">
        <f>Q605*H605</f>
        <v>0.0104694</v>
      </c>
      <c r="S605" s="208">
        <v>0</v>
      </c>
      <c r="T605" s="209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0" t="s">
        <v>234</v>
      </c>
      <c r="AT605" s="210" t="s">
        <v>128</v>
      </c>
      <c r="AU605" s="210" t="s">
        <v>134</v>
      </c>
      <c r="AY605" s="19" t="s">
        <v>125</v>
      </c>
      <c r="BE605" s="211">
        <f>IF(N605="základní",J605,0)</f>
        <v>0</v>
      </c>
      <c r="BF605" s="211">
        <f>IF(N605="snížená",J605,0)</f>
        <v>0</v>
      </c>
      <c r="BG605" s="211">
        <f>IF(N605="zákl. přenesená",J605,0)</f>
        <v>0</v>
      </c>
      <c r="BH605" s="211">
        <f>IF(N605="sníž. přenesená",J605,0)</f>
        <v>0</v>
      </c>
      <c r="BI605" s="211">
        <f>IF(N605="nulová",J605,0)</f>
        <v>0</v>
      </c>
      <c r="BJ605" s="19" t="s">
        <v>134</v>
      </c>
      <c r="BK605" s="211">
        <f>ROUND(I605*H605,2)</f>
        <v>0</v>
      </c>
      <c r="BL605" s="19" t="s">
        <v>234</v>
      </c>
      <c r="BM605" s="210" t="s">
        <v>1049</v>
      </c>
    </row>
    <row r="606" s="2" customFormat="1">
      <c r="A606" s="40"/>
      <c r="B606" s="41"/>
      <c r="C606" s="42"/>
      <c r="D606" s="212" t="s">
        <v>136</v>
      </c>
      <c r="E606" s="42"/>
      <c r="F606" s="213" t="s">
        <v>1050</v>
      </c>
      <c r="G606" s="42"/>
      <c r="H606" s="42"/>
      <c r="I606" s="214"/>
      <c r="J606" s="42"/>
      <c r="K606" s="42"/>
      <c r="L606" s="46"/>
      <c r="M606" s="215"/>
      <c r="N606" s="216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136</v>
      </c>
      <c r="AU606" s="19" t="s">
        <v>134</v>
      </c>
    </row>
    <row r="607" s="13" customFormat="1">
      <c r="A607" s="13"/>
      <c r="B607" s="217"/>
      <c r="C607" s="218"/>
      <c r="D607" s="219" t="s">
        <v>138</v>
      </c>
      <c r="E607" s="220" t="s">
        <v>19</v>
      </c>
      <c r="F607" s="221" t="s">
        <v>1051</v>
      </c>
      <c r="G607" s="218"/>
      <c r="H607" s="222">
        <v>69.796000000000006</v>
      </c>
      <c r="I607" s="223"/>
      <c r="J607" s="218"/>
      <c r="K607" s="218"/>
      <c r="L607" s="224"/>
      <c r="M607" s="225"/>
      <c r="N607" s="226"/>
      <c r="O607" s="226"/>
      <c r="P607" s="226"/>
      <c r="Q607" s="226"/>
      <c r="R607" s="226"/>
      <c r="S607" s="226"/>
      <c r="T607" s="22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28" t="s">
        <v>138</v>
      </c>
      <c r="AU607" s="228" t="s">
        <v>134</v>
      </c>
      <c r="AV607" s="13" t="s">
        <v>134</v>
      </c>
      <c r="AW607" s="13" t="s">
        <v>33</v>
      </c>
      <c r="AX607" s="13" t="s">
        <v>77</v>
      </c>
      <c r="AY607" s="228" t="s">
        <v>125</v>
      </c>
    </row>
    <row r="608" s="2" customFormat="1" ht="16.5" customHeight="1">
      <c r="A608" s="40"/>
      <c r="B608" s="41"/>
      <c r="C608" s="199" t="s">
        <v>1052</v>
      </c>
      <c r="D608" s="199" t="s">
        <v>128</v>
      </c>
      <c r="E608" s="200" t="s">
        <v>1053</v>
      </c>
      <c r="F608" s="201" t="s">
        <v>1054</v>
      </c>
      <c r="G608" s="202" t="s">
        <v>131</v>
      </c>
      <c r="H608" s="203">
        <v>34.898000000000003</v>
      </c>
      <c r="I608" s="204"/>
      <c r="J608" s="205">
        <f>ROUND(I608*H608,2)</f>
        <v>0</v>
      </c>
      <c r="K608" s="201" t="s">
        <v>473</v>
      </c>
      <c r="L608" s="46"/>
      <c r="M608" s="206" t="s">
        <v>19</v>
      </c>
      <c r="N608" s="207" t="s">
        <v>44</v>
      </c>
      <c r="O608" s="86"/>
      <c r="P608" s="208">
        <f>O608*H608</f>
        <v>0</v>
      </c>
      <c r="Q608" s="208">
        <v>1.0000000000000001E-05</v>
      </c>
      <c r="R608" s="208">
        <f>Q608*H608</f>
        <v>0.00034898000000000004</v>
      </c>
      <c r="S608" s="208">
        <v>0</v>
      </c>
      <c r="T608" s="209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0" t="s">
        <v>234</v>
      </c>
      <c r="AT608" s="210" t="s">
        <v>128</v>
      </c>
      <c r="AU608" s="210" t="s">
        <v>134</v>
      </c>
      <c r="AY608" s="19" t="s">
        <v>125</v>
      </c>
      <c r="BE608" s="211">
        <f>IF(N608="základní",J608,0)</f>
        <v>0</v>
      </c>
      <c r="BF608" s="211">
        <f>IF(N608="snížená",J608,0)</f>
        <v>0</v>
      </c>
      <c r="BG608" s="211">
        <f>IF(N608="zákl. přenesená",J608,0)</f>
        <v>0</v>
      </c>
      <c r="BH608" s="211">
        <f>IF(N608="sníž. přenesená",J608,0)</f>
        <v>0</v>
      </c>
      <c r="BI608" s="211">
        <f>IF(N608="nulová",J608,0)</f>
        <v>0</v>
      </c>
      <c r="BJ608" s="19" t="s">
        <v>134</v>
      </c>
      <c r="BK608" s="211">
        <f>ROUND(I608*H608,2)</f>
        <v>0</v>
      </c>
      <c r="BL608" s="19" t="s">
        <v>234</v>
      </c>
      <c r="BM608" s="210" t="s">
        <v>1055</v>
      </c>
    </row>
    <row r="609" s="2" customFormat="1">
      <c r="A609" s="40"/>
      <c r="B609" s="41"/>
      <c r="C609" s="42"/>
      <c r="D609" s="212" t="s">
        <v>136</v>
      </c>
      <c r="E609" s="42"/>
      <c r="F609" s="213" t="s">
        <v>1056</v>
      </c>
      <c r="G609" s="42"/>
      <c r="H609" s="42"/>
      <c r="I609" s="214"/>
      <c r="J609" s="42"/>
      <c r="K609" s="42"/>
      <c r="L609" s="46"/>
      <c r="M609" s="215"/>
      <c r="N609" s="216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136</v>
      </c>
      <c r="AU609" s="19" t="s">
        <v>134</v>
      </c>
    </row>
    <row r="610" s="2" customFormat="1" ht="16.5" customHeight="1">
      <c r="A610" s="40"/>
      <c r="B610" s="41"/>
      <c r="C610" s="199" t="s">
        <v>1057</v>
      </c>
      <c r="D610" s="199" t="s">
        <v>128</v>
      </c>
      <c r="E610" s="200" t="s">
        <v>1058</v>
      </c>
      <c r="F610" s="201" t="s">
        <v>1059</v>
      </c>
      <c r="G610" s="202" t="s">
        <v>131</v>
      </c>
      <c r="H610" s="203">
        <v>34.898000000000003</v>
      </c>
      <c r="I610" s="204"/>
      <c r="J610" s="205">
        <f>ROUND(I610*H610,2)</f>
        <v>0</v>
      </c>
      <c r="K610" s="201" t="s">
        <v>473</v>
      </c>
      <c r="L610" s="46"/>
      <c r="M610" s="206" t="s">
        <v>19</v>
      </c>
      <c r="N610" s="207" t="s">
        <v>44</v>
      </c>
      <c r="O610" s="86"/>
      <c r="P610" s="208">
        <f>O610*H610</f>
        <v>0</v>
      </c>
      <c r="Q610" s="208">
        <v>8.0000000000000007E-05</v>
      </c>
      <c r="R610" s="208">
        <f>Q610*H610</f>
        <v>0.0027918400000000003</v>
      </c>
      <c r="S610" s="208">
        <v>0</v>
      </c>
      <c r="T610" s="209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0" t="s">
        <v>234</v>
      </c>
      <c r="AT610" s="210" t="s">
        <v>128</v>
      </c>
      <c r="AU610" s="210" t="s">
        <v>134</v>
      </c>
      <c r="AY610" s="19" t="s">
        <v>125</v>
      </c>
      <c r="BE610" s="211">
        <f>IF(N610="základní",J610,0)</f>
        <v>0</v>
      </c>
      <c r="BF610" s="211">
        <f>IF(N610="snížená",J610,0)</f>
        <v>0</v>
      </c>
      <c r="BG610" s="211">
        <f>IF(N610="zákl. přenesená",J610,0)</f>
        <v>0</v>
      </c>
      <c r="BH610" s="211">
        <f>IF(N610="sníž. přenesená",J610,0)</f>
        <v>0</v>
      </c>
      <c r="BI610" s="211">
        <f>IF(N610="nulová",J610,0)</f>
        <v>0</v>
      </c>
      <c r="BJ610" s="19" t="s">
        <v>134</v>
      </c>
      <c r="BK610" s="211">
        <f>ROUND(I610*H610,2)</f>
        <v>0</v>
      </c>
      <c r="BL610" s="19" t="s">
        <v>234</v>
      </c>
      <c r="BM610" s="210" t="s">
        <v>1060</v>
      </c>
    </row>
    <row r="611" s="2" customFormat="1">
      <c r="A611" s="40"/>
      <c r="B611" s="41"/>
      <c r="C611" s="42"/>
      <c r="D611" s="212" t="s">
        <v>136</v>
      </c>
      <c r="E611" s="42"/>
      <c r="F611" s="213" t="s">
        <v>1061</v>
      </c>
      <c r="G611" s="42"/>
      <c r="H611" s="42"/>
      <c r="I611" s="214"/>
      <c r="J611" s="42"/>
      <c r="K611" s="42"/>
      <c r="L611" s="46"/>
      <c r="M611" s="215"/>
      <c r="N611" s="216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136</v>
      </c>
      <c r="AU611" s="19" t="s">
        <v>134</v>
      </c>
    </row>
    <row r="612" s="2" customFormat="1" ht="24.15" customHeight="1">
      <c r="A612" s="40"/>
      <c r="B612" s="41"/>
      <c r="C612" s="199" t="s">
        <v>1062</v>
      </c>
      <c r="D612" s="199" t="s">
        <v>128</v>
      </c>
      <c r="E612" s="200" t="s">
        <v>1063</v>
      </c>
      <c r="F612" s="201" t="s">
        <v>1064</v>
      </c>
      <c r="G612" s="202" t="s">
        <v>131</v>
      </c>
      <c r="H612" s="203">
        <v>34.898000000000003</v>
      </c>
      <c r="I612" s="204"/>
      <c r="J612" s="205">
        <f>ROUND(I612*H612,2)</f>
        <v>0</v>
      </c>
      <c r="K612" s="201" t="s">
        <v>473</v>
      </c>
      <c r="L612" s="46"/>
      <c r="M612" s="206" t="s">
        <v>19</v>
      </c>
      <c r="N612" s="207" t="s">
        <v>44</v>
      </c>
      <c r="O612" s="86"/>
      <c r="P612" s="208">
        <f>O612*H612</f>
        <v>0</v>
      </c>
      <c r="Q612" s="208">
        <v>0.00013999999999999999</v>
      </c>
      <c r="R612" s="208">
        <f>Q612*H612</f>
        <v>0.0048857199999999996</v>
      </c>
      <c r="S612" s="208">
        <v>0</v>
      </c>
      <c r="T612" s="209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0" t="s">
        <v>234</v>
      </c>
      <c r="AT612" s="210" t="s">
        <v>128</v>
      </c>
      <c r="AU612" s="210" t="s">
        <v>134</v>
      </c>
      <c r="AY612" s="19" t="s">
        <v>125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19" t="s">
        <v>134</v>
      </c>
      <c r="BK612" s="211">
        <f>ROUND(I612*H612,2)</f>
        <v>0</v>
      </c>
      <c r="BL612" s="19" t="s">
        <v>234</v>
      </c>
      <c r="BM612" s="210" t="s">
        <v>1065</v>
      </c>
    </row>
    <row r="613" s="2" customFormat="1">
      <c r="A613" s="40"/>
      <c r="B613" s="41"/>
      <c r="C613" s="42"/>
      <c r="D613" s="212" t="s">
        <v>136</v>
      </c>
      <c r="E613" s="42"/>
      <c r="F613" s="213" t="s">
        <v>1066</v>
      </c>
      <c r="G613" s="42"/>
      <c r="H613" s="42"/>
      <c r="I613" s="214"/>
      <c r="J613" s="42"/>
      <c r="K613" s="42"/>
      <c r="L613" s="46"/>
      <c r="M613" s="215"/>
      <c r="N613" s="216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136</v>
      </c>
      <c r="AU613" s="19" t="s">
        <v>134</v>
      </c>
    </row>
    <row r="614" s="2" customFormat="1" ht="24.15" customHeight="1">
      <c r="A614" s="40"/>
      <c r="B614" s="41"/>
      <c r="C614" s="199" t="s">
        <v>1067</v>
      </c>
      <c r="D614" s="199" t="s">
        <v>128</v>
      </c>
      <c r="E614" s="200" t="s">
        <v>1068</v>
      </c>
      <c r="F614" s="201" t="s">
        <v>1069</v>
      </c>
      <c r="G614" s="202" t="s">
        <v>330</v>
      </c>
      <c r="H614" s="261"/>
      <c r="I614" s="204"/>
      <c r="J614" s="205">
        <f>ROUND(I614*H614,2)</f>
        <v>0</v>
      </c>
      <c r="K614" s="201" t="s">
        <v>473</v>
      </c>
      <c r="L614" s="46"/>
      <c r="M614" s="206" t="s">
        <v>19</v>
      </c>
      <c r="N614" s="207" t="s">
        <v>44</v>
      </c>
      <c r="O614" s="86"/>
      <c r="P614" s="208">
        <f>O614*H614</f>
        <v>0</v>
      </c>
      <c r="Q614" s="208">
        <v>0</v>
      </c>
      <c r="R614" s="208">
        <f>Q614*H614</f>
        <v>0</v>
      </c>
      <c r="S614" s="208">
        <v>0</v>
      </c>
      <c r="T614" s="209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0" t="s">
        <v>234</v>
      </c>
      <c r="AT614" s="210" t="s">
        <v>128</v>
      </c>
      <c r="AU614" s="210" t="s">
        <v>134</v>
      </c>
      <c r="AY614" s="19" t="s">
        <v>125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9" t="s">
        <v>134</v>
      </c>
      <c r="BK614" s="211">
        <f>ROUND(I614*H614,2)</f>
        <v>0</v>
      </c>
      <c r="BL614" s="19" t="s">
        <v>234</v>
      </c>
      <c r="BM614" s="210" t="s">
        <v>1070</v>
      </c>
    </row>
    <row r="615" s="2" customFormat="1">
      <c r="A615" s="40"/>
      <c r="B615" s="41"/>
      <c r="C615" s="42"/>
      <c r="D615" s="212" t="s">
        <v>136</v>
      </c>
      <c r="E615" s="42"/>
      <c r="F615" s="213" t="s">
        <v>1071</v>
      </c>
      <c r="G615" s="42"/>
      <c r="H615" s="42"/>
      <c r="I615" s="214"/>
      <c r="J615" s="42"/>
      <c r="K615" s="42"/>
      <c r="L615" s="46"/>
      <c r="M615" s="215"/>
      <c r="N615" s="216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136</v>
      </c>
      <c r="AU615" s="19" t="s">
        <v>134</v>
      </c>
    </row>
    <row r="616" s="12" customFormat="1" ht="22.8" customHeight="1">
      <c r="A616" s="12"/>
      <c r="B616" s="183"/>
      <c r="C616" s="184"/>
      <c r="D616" s="185" t="s">
        <v>71</v>
      </c>
      <c r="E616" s="197" t="s">
        <v>1072</v>
      </c>
      <c r="F616" s="197" t="s">
        <v>1073</v>
      </c>
      <c r="G616" s="184"/>
      <c r="H616" s="184"/>
      <c r="I616" s="187"/>
      <c r="J616" s="198">
        <f>BK616</f>
        <v>0</v>
      </c>
      <c r="K616" s="184"/>
      <c r="L616" s="189"/>
      <c r="M616" s="190"/>
      <c r="N616" s="191"/>
      <c r="O616" s="191"/>
      <c r="P616" s="192">
        <f>SUM(P617:P674)</f>
        <v>0</v>
      </c>
      <c r="Q616" s="191"/>
      <c r="R616" s="192">
        <f>SUM(R617:R674)</f>
        <v>0.18319307000000001</v>
      </c>
      <c r="S616" s="191"/>
      <c r="T616" s="193">
        <f>SUM(T617:T674)</f>
        <v>0.151035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194" t="s">
        <v>134</v>
      </c>
      <c r="AT616" s="195" t="s">
        <v>71</v>
      </c>
      <c r="AU616" s="195" t="s">
        <v>77</v>
      </c>
      <c r="AY616" s="194" t="s">
        <v>125</v>
      </c>
      <c r="BK616" s="196">
        <f>SUM(BK617:BK674)</f>
        <v>0</v>
      </c>
    </row>
    <row r="617" s="2" customFormat="1" ht="24.15" customHeight="1">
      <c r="A617" s="40"/>
      <c r="B617" s="41"/>
      <c r="C617" s="199" t="s">
        <v>1074</v>
      </c>
      <c r="D617" s="199" t="s">
        <v>128</v>
      </c>
      <c r="E617" s="200" t="s">
        <v>1075</v>
      </c>
      <c r="F617" s="201" t="s">
        <v>1076</v>
      </c>
      <c r="G617" s="202" t="s">
        <v>131</v>
      </c>
      <c r="H617" s="203">
        <v>16.181000000000001</v>
      </c>
      <c r="I617" s="204"/>
      <c r="J617" s="205">
        <f>ROUND(I617*H617,2)</f>
        <v>0</v>
      </c>
      <c r="K617" s="201" t="s">
        <v>132</v>
      </c>
      <c r="L617" s="46"/>
      <c r="M617" s="206" t="s">
        <v>19</v>
      </c>
      <c r="N617" s="207" t="s">
        <v>44</v>
      </c>
      <c r="O617" s="86"/>
      <c r="P617" s="208">
        <f>O617*H617</f>
        <v>0</v>
      </c>
      <c r="Q617" s="208">
        <v>0.0075799999999999999</v>
      </c>
      <c r="R617" s="208">
        <f>Q617*H617</f>
        <v>0.12265198000000001</v>
      </c>
      <c r="S617" s="208">
        <v>0</v>
      </c>
      <c r="T617" s="209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0" t="s">
        <v>234</v>
      </c>
      <c r="AT617" s="210" t="s">
        <v>128</v>
      </c>
      <c r="AU617" s="210" t="s">
        <v>134</v>
      </c>
      <c r="AY617" s="19" t="s">
        <v>125</v>
      </c>
      <c r="BE617" s="211">
        <f>IF(N617="základní",J617,0)</f>
        <v>0</v>
      </c>
      <c r="BF617" s="211">
        <f>IF(N617="snížená",J617,0)</f>
        <v>0</v>
      </c>
      <c r="BG617" s="211">
        <f>IF(N617="zákl. přenesená",J617,0)</f>
        <v>0</v>
      </c>
      <c r="BH617" s="211">
        <f>IF(N617="sníž. přenesená",J617,0)</f>
        <v>0</v>
      </c>
      <c r="BI617" s="211">
        <f>IF(N617="nulová",J617,0)</f>
        <v>0</v>
      </c>
      <c r="BJ617" s="19" t="s">
        <v>134</v>
      </c>
      <c r="BK617" s="211">
        <f>ROUND(I617*H617,2)</f>
        <v>0</v>
      </c>
      <c r="BL617" s="19" t="s">
        <v>234</v>
      </c>
      <c r="BM617" s="210" t="s">
        <v>1077</v>
      </c>
    </row>
    <row r="618" s="2" customFormat="1">
      <c r="A618" s="40"/>
      <c r="B618" s="41"/>
      <c r="C618" s="42"/>
      <c r="D618" s="212" t="s">
        <v>136</v>
      </c>
      <c r="E618" s="42"/>
      <c r="F618" s="213" t="s">
        <v>1078</v>
      </c>
      <c r="G618" s="42"/>
      <c r="H618" s="42"/>
      <c r="I618" s="214"/>
      <c r="J618" s="42"/>
      <c r="K618" s="42"/>
      <c r="L618" s="46"/>
      <c r="M618" s="215"/>
      <c r="N618" s="216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136</v>
      </c>
      <c r="AU618" s="19" t="s">
        <v>134</v>
      </c>
    </row>
    <row r="619" s="13" customFormat="1">
      <c r="A619" s="13"/>
      <c r="B619" s="217"/>
      <c r="C619" s="218"/>
      <c r="D619" s="219" t="s">
        <v>138</v>
      </c>
      <c r="E619" s="220" t="s">
        <v>19</v>
      </c>
      <c r="F619" s="221" t="s">
        <v>139</v>
      </c>
      <c r="G619" s="218"/>
      <c r="H619" s="222">
        <v>10.829000000000001</v>
      </c>
      <c r="I619" s="223"/>
      <c r="J619" s="218"/>
      <c r="K619" s="218"/>
      <c r="L619" s="224"/>
      <c r="M619" s="225"/>
      <c r="N619" s="226"/>
      <c r="O619" s="226"/>
      <c r="P619" s="226"/>
      <c r="Q619" s="226"/>
      <c r="R619" s="226"/>
      <c r="S619" s="226"/>
      <c r="T619" s="227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28" t="s">
        <v>138</v>
      </c>
      <c r="AU619" s="228" t="s">
        <v>134</v>
      </c>
      <c r="AV619" s="13" t="s">
        <v>134</v>
      </c>
      <c r="AW619" s="13" t="s">
        <v>33</v>
      </c>
      <c r="AX619" s="13" t="s">
        <v>72</v>
      </c>
      <c r="AY619" s="228" t="s">
        <v>125</v>
      </c>
    </row>
    <row r="620" s="14" customFormat="1">
      <c r="A620" s="14"/>
      <c r="B620" s="229"/>
      <c r="C620" s="230"/>
      <c r="D620" s="219" t="s">
        <v>138</v>
      </c>
      <c r="E620" s="231" t="s">
        <v>19</v>
      </c>
      <c r="F620" s="232" t="s">
        <v>140</v>
      </c>
      <c r="G620" s="230"/>
      <c r="H620" s="233">
        <v>10.829000000000001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39" t="s">
        <v>138</v>
      </c>
      <c r="AU620" s="239" t="s">
        <v>134</v>
      </c>
      <c r="AV620" s="14" t="s">
        <v>141</v>
      </c>
      <c r="AW620" s="14" t="s">
        <v>33</v>
      </c>
      <c r="AX620" s="14" t="s">
        <v>72</v>
      </c>
      <c r="AY620" s="239" t="s">
        <v>125</v>
      </c>
    </row>
    <row r="621" s="13" customFormat="1">
      <c r="A621" s="13"/>
      <c r="B621" s="217"/>
      <c r="C621" s="218"/>
      <c r="D621" s="219" t="s">
        <v>138</v>
      </c>
      <c r="E621" s="220" t="s">
        <v>19</v>
      </c>
      <c r="F621" s="221" t="s">
        <v>142</v>
      </c>
      <c r="G621" s="218"/>
      <c r="H621" s="222">
        <v>4.1520000000000001</v>
      </c>
      <c r="I621" s="223"/>
      <c r="J621" s="218"/>
      <c r="K621" s="218"/>
      <c r="L621" s="224"/>
      <c r="M621" s="225"/>
      <c r="N621" s="226"/>
      <c r="O621" s="226"/>
      <c r="P621" s="226"/>
      <c r="Q621" s="226"/>
      <c r="R621" s="226"/>
      <c r="S621" s="226"/>
      <c r="T621" s="22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28" t="s">
        <v>138</v>
      </c>
      <c r="AU621" s="228" t="s">
        <v>134</v>
      </c>
      <c r="AV621" s="13" t="s">
        <v>134</v>
      </c>
      <c r="AW621" s="13" t="s">
        <v>33</v>
      </c>
      <c r="AX621" s="13" t="s">
        <v>72</v>
      </c>
      <c r="AY621" s="228" t="s">
        <v>125</v>
      </c>
    </row>
    <row r="622" s="14" customFormat="1">
      <c r="A622" s="14"/>
      <c r="B622" s="229"/>
      <c r="C622" s="230"/>
      <c r="D622" s="219" t="s">
        <v>138</v>
      </c>
      <c r="E622" s="231" t="s">
        <v>19</v>
      </c>
      <c r="F622" s="232" t="s">
        <v>140</v>
      </c>
      <c r="G622" s="230"/>
      <c r="H622" s="233">
        <v>4.1520000000000001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39" t="s">
        <v>138</v>
      </c>
      <c r="AU622" s="239" t="s">
        <v>134</v>
      </c>
      <c r="AV622" s="14" t="s">
        <v>141</v>
      </c>
      <c r="AW622" s="14" t="s">
        <v>33</v>
      </c>
      <c r="AX622" s="14" t="s">
        <v>72</v>
      </c>
      <c r="AY622" s="239" t="s">
        <v>125</v>
      </c>
    </row>
    <row r="623" s="13" customFormat="1">
      <c r="A623" s="13"/>
      <c r="B623" s="217"/>
      <c r="C623" s="218"/>
      <c r="D623" s="219" t="s">
        <v>138</v>
      </c>
      <c r="E623" s="220" t="s">
        <v>19</v>
      </c>
      <c r="F623" s="221" t="s">
        <v>143</v>
      </c>
      <c r="G623" s="218"/>
      <c r="H623" s="222">
        <v>1.2</v>
      </c>
      <c r="I623" s="223"/>
      <c r="J623" s="218"/>
      <c r="K623" s="218"/>
      <c r="L623" s="224"/>
      <c r="M623" s="225"/>
      <c r="N623" s="226"/>
      <c r="O623" s="226"/>
      <c r="P623" s="226"/>
      <c r="Q623" s="226"/>
      <c r="R623" s="226"/>
      <c r="S623" s="226"/>
      <c r="T623" s="22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28" t="s">
        <v>138</v>
      </c>
      <c r="AU623" s="228" t="s">
        <v>134</v>
      </c>
      <c r="AV623" s="13" t="s">
        <v>134</v>
      </c>
      <c r="AW623" s="13" t="s">
        <v>33</v>
      </c>
      <c r="AX623" s="13" t="s">
        <v>72</v>
      </c>
      <c r="AY623" s="228" t="s">
        <v>125</v>
      </c>
    </row>
    <row r="624" s="14" customFormat="1">
      <c r="A624" s="14"/>
      <c r="B624" s="229"/>
      <c r="C624" s="230"/>
      <c r="D624" s="219" t="s">
        <v>138</v>
      </c>
      <c r="E624" s="231" t="s">
        <v>19</v>
      </c>
      <c r="F624" s="232" t="s">
        <v>140</v>
      </c>
      <c r="G624" s="230"/>
      <c r="H624" s="233">
        <v>1.2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39" t="s">
        <v>138</v>
      </c>
      <c r="AU624" s="239" t="s">
        <v>134</v>
      </c>
      <c r="AV624" s="14" t="s">
        <v>141</v>
      </c>
      <c r="AW624" s="14" t="s">
        <v>33</v>
      </c>
      <c r="AX624" s="14" t="s">
        <v>72</v>
      </c>
      <c r="AY624" s="239" t="s">
        <v>125</v>
      </c>
    </row>
    <row r="625" s="15" customFormat="1">
      <c r="A625" s="15"/>
      <c r="B625" s="240"/>
      <c r="C625" s="241"/>
      <c r="D625" s="219" t="s">
        <v>138</v>
      </c>
      <c r="E625" s="242" t="s">
        <v>19</v>
      </c>
      <c r="F625" s="243" t="s">
        <v>148</v>
      </c>
      <c r="G625" s="241"/>
      <c r="H625" s="244">
        <v>16.181000000000001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0" t="s">
        <v>138</v>
      </c>
      <c r="AU625" s="250" t="s">
        <v>134</v>
      </c>
      <c r="AV625" s="15" t="s">
        <v>133</v>
      </c>
      <c r="AW625" s="15" t="s">
        <v>33</v>
      </c>
      <c r="AX625" s="15" t="s">
        <v>77</v>
      </c>
      <c r="AY625" s="250" t="s">
        <v>125</v>
      </c>
    </row>
    <row r="626" s="2" customFormat="1" ht="16.5" customHeight="1">
      <c r="A626" s="40"/>
      <c r="B626" s="41"/>
      <c r="C626" s="199" t="s">
        <v>1079</v>
      </c>
      <c r="D626" s="199" t="s">
        <v>128</v>
      </c>
      <c r="E626" s="200" t="s">
        <v>1080</v>
      </c>
      <c r="F626" s="201" t="s">
        <v>1081</v>
      </c>
      <c r="G626" s="202" t="s">
        <v>131</v>
      </c>
      <c r="H626" s="203">
        <v>16.181000000000001</v>
      </c>
      <c r="I626" s="204"/>
      <c r="J626" s="205">
        <f>ROUND(I626*H626,2)</f>
        <v>0</v>
      </c>
      <c r="K626" s="201" t="s">
        <v>132</v>
      </c>
      <c r="L626" s="46"/>
      <c r="M626" s="206" t="s">
        <v>19</v>
      </c>
      <c r="N626" s="207" t="s">
        <v>44</v>
      </c>
      <c r="O626" s="86"/>
      <c r="P626" s="208">
        <f>O626*H626</f>
        <v>0</v>
      </c>
      <c r="Q626" s="208">
        <v>3.0000000000000001E-05</v>
      </c>
      <c r="R626" s="208">
        <f>Q626*H626</f>
        <v>0.00048543000000000002</v>
      </c>
      <c r="S626" s="208">
        <v>0</v>
      </c>
      <c r="T626" s="209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0" t="s">
        <v>234</v>
      </c>
      <c r="AT626" s="210" t="s">
        <v>128</v>
      </c>
      <c r="AU626" s="210" t="s">
        <v>134</v>
      </c>
      <c r="AY626" s="19" t="s">
        <v>125</v>
      </c>
      <c r="BE626" s="211">
        <f>IF(N626="základní",J626,0)</f>
        <v>0</v>
      </c>
      <c r="BF626" s="211">
        <f>IF(N626="snížená",J626,0)</f>
        <v>0</v>
      </c>
      <c r="BG626" s="211">
        <f>IF(N626="zákl. přenesená",J626,0)</f>
        <v>0</v>
      </c>
      <c r="BH626" s="211">
        <f>IF(N626="sníž. přenesená",J626,0)</f>
        <v>0</v>
      </c>
      <c r="BI626" s="211">
        <f>IF(N626="nulová",J626,0)</f>
        <v>0</v>
      </c>
      <c r="BJ626" s="19" t="s">
        <v>134</v>
      </c>
      <c r="BK626" s="211">
        <f>ROUND(I626*H626,2)</f>
        <v>0</v>
      </c>
      <c r="BL626" s="19" t="s">
        <v>234</v>
      </c>
      <c r="BM626" s="210" t="s">
        <v>1082</v>
      </c>
    </row>
    <row r="627" s="2" customFormat="1">
      <c r="A627" s="40"/>
      <c r="B627" s="41"/>
      <c r="C627" s="42"/>
      <c r="D627" s="212" t="s">
        <v>136</v>
      </c>
      <c r="E627" s="42"/>
      <c r="F627" s="213" t="s">
        <v>1083</v>
      </c>
      <c r="G627" s="42"/>
      <c r="H627" s="42"/>
      <c r="I627" s="214"/>
      <c r="J627" s="42"/>
      <c r="K627" s="42"/>
      <c r="L627" s="46"/>
      <c r="M627" s="215"/>
      <c r="N627" s="216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136</v>
      </c>
      <c r="AU627" s="19" t="s">
        <v>134</v>
      </c>
    </row>
    <row r="628" s="2" customFormat="1" ht="16.5" customHeight="1">
      <c r="A628" s="40"/>
      <c r="B628" s="41"/>
      <c r="C628" s="199" t="s">
        <v>1084</v>
      </c>
      <c r="D628" s="199" t="s">
        <v>128</v>
      </c>
      <c r="E628" s="200" t="s">
        <v>1085</v>
      </c>
      <c r="F628" s="201" t="s">
        <v>1086</v>
      </c>
      <c r="G628" s="202" t="s">
        <v>131</v>
      </c>
      <c r="H628" s="203">
        <v>45.726999999999997</v>
      </c>
      <c r="I628" s="204"/>
      <c r="J628" s="205">
        <f>ROUND(I628*H628,2)</f>
        <v>0</v>
      </c>
      <c r="K628" s="201" t="s">
        <v>132</v>
      </c>
      <c r="L628" s="46"/>
      <c r="M628" s="206" t="s">
        <v>19</v>
      </c>
      <c r="N628" s="207" t="s">
        <v>44</v>
      </c>
      <c r="O628" s="86"/>
      <c r="P628" s="208">
        <f>O628*H628</f>
        <v>0</v>
      </c>
      <c r="Q628" s="208">
        <v>0</v>
      </c>
      <c r="R628" s="208">
        <f>Q628*H628</f>
        <v>0</v>
      </c>
      <c r="S628" s="208">
        <v>0.0030000000000000001</v>
      </c>
      <c r="T628" s="209">
        <f>S628*H628</f>
        <v>0.137181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0" t="s">
        <v>234</v>
      </c>
      <c r="AT628" s="210" t="s">
        <v>128</v>
      </c>
      <c r="AU628" s="210" t="s">
        <v>134</v>
      </c>
      <c r="AY628" s="19" t="s">
        <v>125</v>
      </c>
      <c r="BE628" s="211">
        <f>IF(N628="základní",J628,0)</f>
        <v>0</v>
      </c>
      <c r="BF628" s="211">
        <f>IF(N628="snížená",J628,0)</f>
        <v>0</v>
      </c>
      <c r="BG628" s="211">
        <f>IF(N628="zákl. přenesená",J628,0)</f>
        <v>0</v>
      </c>
      <c r="BH628" s="211">
        <f>IF(N628="sníž. přenesená",J628,0)</f>
        <v>0</v>
      </c>
      <c r="BI628" s="211">
        <f>IF(N628="nulová",J628,0)</f>
        <v>0</v>
      </c>
      <c r="BJ628" s="19" t="s">
        <v>134</v>
      </c>
      <c r="BK628" s="211">
        <f>ROUND(I628*H628,2)</f>
        <v>0</v>
      </c>
      <c r="BL628" s="19" t="s">
        <v>234</v>
      </c>
      <c r="BM628" s="210" t="s">
        <v>1087</v>
      </c>
    </row>
    <row r="629" s="2" customFormat="1">
      <c r="A629" s="40"/>
      <c r="B629" s="41"/>
      <c r="C629" s="42"/>
      <c r="D629" s="212" t="s">
        <v>136</v>
      </c>
      <c r="E629" s="42"/>
      <c r="F629" s="213" t="s">
        <v>1088</v>
      </c>
      <c r="G629" s="42"/>
      <c r="H629" s="42"/>
      <c r="I629" s="214"/>
      <c r="J629" s="42"/>
      <c r="K629" s="42"/>
      <c r="L629" s="46"/>
      <c r="M629" s="215"/>
      <c r="N629" s="216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136</v>
      </c>
      <c r="AU629" s="19" t="s">
        <v>134</v>
      </c>
    </row>
    <row r="630" s="13" customFormat="1">
      <c r="A630" s="13"/>
      <c r="B630" s="217"/>
      <c r="C630" s="218"/>
      <c r="D630" s="219" t="s">
        <v>138</v>
      </c>
      <c r="E630" s="220" t="s">
        <v>19</v>
      </c>
      <c r="F630" s="221" t="s">
        <v>139</v>
      </c>
      <c r="G630" s="218"/>
      <c r="H630" s="222">
        <v>10.829000000000001</v>
      </c>
      <c r="I630" s="223"/>
      <c r="J630" s="218"/>
      <c r="K630" s="218"/>
      <c r="L630" s="224"/>
      <c r="M630" s="225"/>
      <c r="N630" s="226"/>
      <c r="O630" s="226"/>
      <c r="P630" s="226"/>
      <c r="Q630" s="226"/>
      <c r="R630" s="226"/>
      <c r="S630" s="226"/>
      <c r="T630" s="22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28" t="s">
        <v>138</v>
      </c>
      <c r="AU630" s="228" t="s">
        <v>134</v>
      </c>
      <c r="AV630" s="13" t="s">
        <v>134</v>
      </c>
      <c r="AW630" s="13" t="s">
        <v>33</v>
      </c>
      <c r="AX630" s="13" t="s">
        <v>72</v>
      </c>
      <c r="AY630" s="228" t="s">
        <v>125</v>
      </c>
    </row>
    <row r="631" s="14" customFormat="1">
      <c r="A631" s="14"/>
      <c r="B631" s="229"/>
      <c r="C631" s="230"/>
      <c r="D631" s="219" t="s">
        <v>138</v>
      </c>
      <c r="E631" s="231" t="s">
        <v>19</v>
      </c>
      <c r="F631" s="232" t="s">
        <v>140</v>
      </c>
      <c r="G631" s="230"/>
      <c r="H631" s="233">
        <v>10.829000000000001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39" t="s">
        <v>138</v>
      </c>
      <c r="AU631" s="239" t="s">
        <v>134</v>
      </c>
      <c r="AV631" s="14" t="s">
        <v>141</v>
      </c>
      <c r="AW631" s="14" t="s">
        <v>33</v>
      </c>
      <c r="AX631" s="14" t="s">
        <v>72</v>
      </c>
      <c r="AY631" s="239" t="s">
        <v>125</v>
      </c>
    </row>
    <row r="632" s="13" customFormat="1">
      <c r="A632" s="13"/>
      <c r="B632" s="217"/>
      <c r="C632" s="218"/>
      <c r="D632" s="219" t="s">
        <v>138</v>
      </c>
      <c r="E632" s="220" t="s">
        <v>19</v>
      </c>
      <c r="F632" s="221" t="s">
        <v>144</v>
      </c>
      <c r="G632" s="218"/>
      <c r="H632" s="222">
        <v>21.027999999999999</v>
      </c>
      <c r="I632" s="223"/>
      <c r="J632" s="218"/>
      <c r="K632" s="218"/>
      <c r="L632" s="224"/>
      <c r="M632" s="225"/>
      <c r="N632" s="226"/>
      <c r="O632" s="226"/>
      <c r="P632" s="226"/>
      <c r="Q632" s="226"/>
      <c r="R632" s="226"/>
      <c r="S632" s="226"/>
      <c r="T632" s="22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28" t="s">
        <v>138</v>
      </c>
      <c r="AU632" s="228" t="s">
        <v>134</v>
      </c>
      <c r="AV632" s="13" t="s">
        <v>134</v>
      </c>
      <c r="AW632" s="13" t="s">
        <v>33</v>
      </c>
      <c r="AX632" s="13" t="s">
        <v>72</v>
      </c>
      <c r="AY632" s="228" t="s">
        <v>125</v>
      </c>
    </row>
    <row r="633" s="14" customFormat="1">
      <c r="A633" s="14"/>
      <c r="B633" s="229"/>
      <c r="C633" s="230"/>
      <c r="D633" s="219" t="s">
        <v>138</v>
      </c>
      <c r="E633" s="231" t="s">
        <v>19</v>
      </c>
      <c r="F633" s="232" t="s">
        <v>140</v>
      </c>
      <c r="G633" s="230"/>
      <c r="H633" s="233">
        <v>21.027999999999999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39" t="s">
        <v>138</v>
      </c>
      <c r="AU633" s="239" t="s">
        <v>134</v>
      </c>
      <c r="AV633" s="14" t="s">
        <v>141</v>
      </c>
      <c r="AW633" s="14" t="s">
        <v>33</v>
      </c>
      <c r="AX633" s="14" t="s">
        <v>72</v>
      </c>
      <c r="AY633" s="239" t="s">
        <v>125</v>
      </c>
    </row>
    <row r="634" s="13" customFormat="1">
      <c r="A634" s="13"/>
      <c r="B634" s="217"/>
      <c r="C634" s="218"/>
      <c r="D634" s="219" t="s">
        <v>138</v>
      </c>
      <c r="E634" s="220" t="s">
        <v>19</v>
      </c>
      <c r="F634" s="221" t="s">
        <v>146</v>
      </c>
      <c r="G634" s="218"/>
      <c r="H634" s="222">
        <v>13.869999999999999</v>
      </c>
      <c r="I634" s="223"/>
      <c r="J634" s="218"/>
      <c r="K634" s="218"/>
      <c r="L634" s="224"/>
      <c r="M634" s="225"/>
      <c r="N634" s="226"/>
      <c r="O634" s="226"/>
      <c r="P634" s="226"/>
      <c r="Q634" s="226"/>
      <c r="R634" s="226"/>
      <c r="S634" s="226"/>
      <c r="T634" s="227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28" t="s">
        <v>138</v>
      </c>
      <c r="AU634" s="228" t="s">
        <v>134</v>
      </c>
      <c r="AV634" s="13" t="s">
        <v>134</v>
      </c>
      <c r="AW634" s="13" t="s">
        <v>33</v>
      </c>
      <c r="AX634" s="13" t="s">
        <v>72</v>
      </c>
      <c r="AY634" s="228" t="s">
        <v>125</v>
      </c>
    </row>
    <row r="635" s="14" customFormat="1">
      <c r="A635" s="14"/>
      <c r="B635" s="229"/>
      <c r="C635" s="230"/>
      <c r="D635" s="219" t="s">
        <v>138</v>
      </c>
      <c r="E635" s="231" t="s">
        <v>19</v>
      </c>
      <c r="F635" s="232" t="s">
        <v>140</v>
      </c>
      <c r="G635" s="230"/>
      <c r="H635" s="233">
        <v>13.869999999999999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39" t="s">
        <v>138</v>
      </c>
      <c r="AU635" s="239" t="s">
        <v>134</v>
      </c>
      <c r="AV635" s="14" t="s">
        <v>141</v>
      </c>
      <c r="AW635" s="14" t="s">
        <v>33</v>
      </c>
      <c r="AX635" s="14" t="s">
        <v>72</v>
      </c>
      <c r="AY635" s="239" t="s">
        <v>125</v>
      </c>
    </row>
    <row r="636" s="15" customFormat="1">
      <c r="A636" s="15"/>
      <c r="B636" s="240"/>
      <c r="C636" s="241"/>
      <c r="D636" s="219" t="s">
        <v>138</v>
      </c>
      <c r="E636" s="242" t="s">
        <v>19</v>
      </c>
      <c r="F636" s="243" t="s">
        <v>148</v>
      </c>
      <c r="G636" s="241"/>
      <c r="H636" s="244">
        <v>45.726999999999997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0" t="s">
        <v>138</v>
      </c>
      <c r="AU636" s="250" t="s">
        <v>134</v>
      </c>
      <c r="AV636" s="15" t="s">
        <v>133</v>
      </c>
      <c r="AW636" s="15" t="s">
        <v>33</v>
      </c>
      <c r="AX636" s="15" t="s">
        <v>77</v>
      </c>
      <c r="AY636" s="250" t="s">
        <v>125</v>
      </c>
    </row>
    <row r="637" s="2" customFormat="1" ht="16.5" customHeight="1">
      <c r="A637" s="40"/>
      <c r="B637" s="41"/>
      <c r="C637" s="199" t="s">
        <v>1089</v>
      </c>
      <c r="D637" s="199" t="s">
        <v>128</v>
      </c>
      <c r="E637" s="200" t="s">
        <v>1090</v>
      </c>
      <c r="F637" s="201" t="s">
        <v>1091</v>
      </c>
      <c r="G637" s="202" t="s">
        <v>131</v>
      </c>
      <c r="H637" s="203">
        <v>16.181000000000001</v>
      </c>
      <c r="I637" s="204"/>
      <c r="J637" s="205">
        <f>ROUND(I637*H637,2)</f>
        <v>0</v>
      </c>
      <c r="K637" s="201" t="s">
        <v>132</v>
      </c>
      <c r="L637" s="46"/>
      <c r="M637" s="206" t="s">
        <v>19</v>
      </c>
      <c r="N637" s="207" t="s">
        <v>44</v>
      </c>
      <c r="O637" s="86"/>
      <c r="P637" s="208">
        <f>O637*H637</f>
        <v>0</v>
      </c>
      <c r="Q637" s="208">
        <v>0.00029999999999999997</v>
      </c>
      <c r="R637" s="208">
        <f>Q637*H637</f>
        <v>0.0048542999999999998</v>
      </c>
      <c r="S637" s="208">
        <v>0</v>
      </c>
      <c r="T637" s="209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0" t="s">
        <v>234</v>
      </c>
      <c r="AT637" s="210" t="s">
        <v>128</v>
      </c>
      <c r="AU637" s="210" t="s">
        <v>134</v>
      </c>
      <c r="AY637" s="19" t="s">
        <v>125</v>
      </c>
      <c r="BE637" s="211">
        <f>IF(N637="základní",J637,0)</f>
        <v>0</v>
      </c>
      <c r="BF637" s="211">
        <f>IF(N637="snížená",J637,0)</f>
        <v>0</v>
      </c>
      <c r="BG637" s="211">
        <f>IF(N637="zákl. přenesená",J637,0)</f>
        <v>0</v>
      </c>
      <c r="BH637" s="211">
        <f>IF(N637="sníž. přenesená",J637,0)</f>
        <v>0</v>
      </c>
      <c r="BI637" s="211">
        <f>IF(N637="nulová",J637,0)</f>
        <v>0</v>
      </c>
      <c r="BJ637" s="19" t="s">
        <v>134</v>
      </c>
      <c r="BK637" s="211">
        <f>ROUND(I637*H637,2)</f>
        <v>0</v>
      </c>
      <c r="BL637" s="19" t="s">
        <v>234</v>
      </c>
      <c r="BM637" s="210" t="s">
        <v>1092</v>
      </c>
    </row>
    <row r="638" s="2" customFormat="1">
      <c r="A638" s="40"/>
      <c r="B638" s="41"/>
      <c r="C638" s="42"/>
      <c r="D638" s="212" t="s">
        <v>136</v>
      </c>
      <c r="E638" s="42"/>
      <c r="F638" s="213" t="s">
        <v>1093</v>
      </c>
      <c r="G638" s="42"/>
      <c r="H638" s="42"/>
      <c r="I638" s="214"/>
      <c r="J638" s="42"/>
      <c r="K638" s="42"/>
      <c r="L638" s="46"/>
      <c r="M638" s="215"/>
      <c r="N638" s="216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136</v>
      </c>
      <c r="AU638" s="19" t="s">
        <v>134</v>
      </c>
    </row>
    <row r="639" s="13" customFormat="1">
      <c r="A639" s="13"/>
      <c r="B639" s="217"/>
      <c r="C639" s="218"/>
      <c r="D639" s="219" t="s">
        <v>138</v>
      </c>
      <c r="E639" s="220" t="s">
        <v>19</v>
      </c>
      <c r="F639" s="221" t="s">
        <v>139</v>
      </c>
      <c r="G639" s="218"/>
      <c r="H639" s="222">
        <v>10.829000000000001</v>
      </c>
      <c r="I639" s="223"/>
      <c r="J639" s="218"/>
      <c r="K639" s="218"/>
      <c r="L639" s="224"/>
      <c r="M639" s="225"/>
      <c r="N639" s="226"/>
      <c r="O639" s="226"/>
      <c r="P639" s="226"/>
      <c r="Q639" s="226"/>
      <c r="R639" s="226"/>
      <c r="S639" s="226"/>
      <c r="T639" s="22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28" t="s">
        <v>138</v>
      </c>
      <c r="AU639" s="228" t="s">
        <v>134</v>
      </c>
      <c r="AV639" s="13" t="s">
        <v>134</v>
      </c>
      <c r="AW639" s="13" t="s">
        <v>33</v>
      </c>
      <c r="AX639" s="13" t="s">
        <v>72</v>
      </c>
      <c r="AY639" s="228" t="s">
        <v>125</v>
      </c>
    </row>
    <row r="640" s="14" customFormat="1">
      <c r="A640" s="14"/>
      <c r="B640" s="229"/>
      <c r="C640" s="230"/>
      <c r="D640" s="219" t="s">
        <v>138</v>
      </c>
      <c r="E640" s="231" t="s">
        <v>19</v>
      </c>
      <c r="F640" s="232" t="s">
        <v>140</v>
      </c>
      <c r="G640" s="230"/>
      <c r="H640" s="233">
        <v>10.829000000000001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39" t="s">
        <v>138</v>
      </c>
      <c r="AU640" s="239" t="s">
        <v>134</v>
      </c>
      <c r="AV640" s="14" t="s">
        <v>141</v>
      </c>
      <c r="AW640" s="14" t="s">
        <v>33</v>
      </c>
      <c r="AX640" s="14" t="s">
        <v>72</v>
      </c>
      <c r="AY640" s="239" t="s">
        <v>125</v>
      </c>
    </row>
    <row r="641" s="13" customFormat="1">
      <c r="A641" s="13"/>
      <c r="B641" s="217"/>
      <c r="C641" s="218"/>
      <c r="D641" s="219" t="s">
        <v>138</v>
      </c>
      <c r="E641" s="220" t="s">
        <v>19</v>
      </c>
      <c r="F641" s="221" t="s">
        <v>142</v>
      </c>
      <c r="G641" s="218"/>
      <c r="H641" s="222">
        <v>4.1520000000000001</v>
      </c>
      <c r="I641" s="223"/>
      <c r="J641" s="218"/>
      <c r="K641" s="218"/>
      <c r="L641" s="224"/>
      <c r="M641" s="225"/>
      <c r="N641" s="226"/>
      <c r="O641" s="226"/>
      <c r="P641" s="226"/>
      <c r="Q641" s="226"/>
      <c r="R641" s="226"/>
      <c r="S641" s="226"/>
      <c r="T641" s="227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28" t="s">
        <v>138</v>
      </c>
      <c r="AU641" s="228" t="s">
        <v>134</v>
      </c>
      <c r="AV641" s="13" t="s">
        <v>134</v>
      </c>
      <c r="AW641" s="13" t="s">
        <v>33</v>
      </c>
      <c r="AX641" s="13" t="s">
        <v>72</v>
      </c>
      <c r="AY641" s="228" t="s">
        <v>125</v>
      </c>
    </row>
    <row r="642" s="14" customFormat="1">
      <c r="A642" s="14"/>
      <c r="B642" s="229"/>
      <c r="C642" s="230"/>
      <c r="D642" s="219" t="s">
        <v>138</v>
      </c>
      <c r="E642" s="231" t="s">
        <v>19</v>
      </c>
      <c r="F642" s="232" t="s">
        <v>140</v>
      </c>
      <c r="G642" s="230"/>
      <c r="H642" s="233">
        <v>4.1520000000000001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39" t="s">
        <v>138</v>
      </c>
      <c r="AU642" s="239" t="s">
        <v>134</v>
      </c>
      <c r="AV642" s="14" t="s">
        <v>141</v>
      </c>
      <c r="AW642" s="14" t="s">
        <v>33</v>
      </c>
      <c r="AX642" s="14" t="s">
        <v>72</v>
      </c>
      <c r="AY642" s="239" t="s">
        <v>125</v>
      </c>
    </row>
    <row r="643" s="13" customFormat="1">
      <c r="A643" s="13"/>
      <c r="B643" s="217"/>
      <c r="C643" s="218"/>
      <c r="D643" s="219" t="s">
        <v>138</v>
      </c>
      <c r="E643" s="220" t="s">
        <v>19</v>
      </c>
      <c r="F643" s="221" t="s">
        <v>143</v>
      </c>
      <c r="G643" s="218"/>
      <c r="H643" s="222">
        <v>1.2</v>
      </c>
      <c r="I643" s="223"/>
      <c r="J643" s="218"/>
      <c r="K643" s="218"/>
      <c r="L643" s="224"/>
      <c r="M643" s="225"/>
      <c r="N643" s="226"/>
      <c r="O643" s="226"/>
      <c r="P643" s="226"/>
      <c r="Q643" s="226"/>
      <c r="R643" s="226"/>
      <c r="S643" s="226"/>
      <c r="T643" s="22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8" t="s">
        <v>138</v>
      </c>
      <c r="AU643" s="228" t="s">
        <v>134</v>
      </c>
      <c r="AV643" s="13" t="s">
        <v>134</v>
      </c>
      <c r="AW643" s="13" t="s">
        <v>33</v>
      </c>
      <c r="AX643" s="13" t="s">
        <v>72</v>
      </c>
      <c r="AY643" s="228" t="s">
        <v>125</v>
      </c>
    </row>
    <row r="644" s="14" customFormat="1">
      <c r="A644" s="14"/>
      <c r="B644" s="229"/>
      <c r="C644" s="230"/>
      <c r="D644" s="219" t="s">
        <v>138</v>
      </c>
      <c r="E644" s="231" t="s">
        <v>19</v>
      </c>
      <c r="F644" s="232" t="s">
        <v>140</v>
      </c>
      <c r="G644" s="230"/>
      <c r="H644" s="233">
        <v>1.2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39" t="s">
        <v>138</v>
      </c>
      <c r="AU644" s="239" t="s">
        <v>134</v>
      </c>
      <c r="AV644" s="14" t="s">
        <v>141</v>
      </c>
      <c r="AW644" s="14" t="s">
        <v>33</v>
      </c>
      <c r="AX644" s="14" t="s">
        <v>72</v>
      </c>
      <c r="AY644" s="239" t="s">
        <v>125</v>
      </c>
    </row>
    <row r="645" s="15" customFormat="1">
      <c r="A645" s="15"/>
      <c r="B645" s="240"/>
      <c r="C645" s="241"/>
      <c r="D645" s="219" t="s">
        <v>138</v>
      </c>
      <c r="E645" s="242" t="s">
        <v>19</v>
      </c>
      <c r="F645" s="243" t="s">
        <v>148</v>
      </c>
      <c r="G645" s="241"/>
      <c r="H645" s="244">
        <v>16.181000000000001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0" t="s">
        <v>138</v>
      </c>
      <c r="AU645" s="250" t="s">
        <v>134</v>
      </c>
      <c r="AV645" s="15" t="s">
        <v>133</v>
      </c>
      <c r="AW645" s="15" t="s">
        <v>33</v>
      </c>
      <c r="AX645" s="15" t="s">
        <v>77</v>
      </c>
      <c r="AY645" s="250" t="s">
        <v>125</v>
      </c>
    </row>
    <row r="646" s="2" customFormat="1" ht="16.5" customHeight="1">
      <c r="A646" s="40"/>
      <c r="B646" s="41"/>
      <c r="C646" s="251" t="s">
        <v>1094</v>
      </c>
      <c r="D646" s="251" t="s">
        <v>321</v>
      </c>
      <c r="E646" s="252" t="s">
        <v>1095</v>
      </c>
      <c r="F646" s="253" t="s">
        <v>1096</v>
      </c>
      <c r="G646" s="254" t="s">
        <v>131</v>
      </c>
      <c r="H646" s="255">
        <v>17.798999999999999</v>
      </c>
      <c r="I646" s="256"/>
      <c r="J646" s="257">
        <f>ROUND(I646*H646,2)</f>
        <v>0</v>
      </c>
      <c r="K646" s="253" t="s">
        <v>132</v>
      </c>
      <c r="L646" s="258"/>
      <c r="M646" s="259" t="s">
        <v>19</v>
      </c>
      <c r="N646" s="260" t="s">
        <v>44</v>
      </c>
      <c r="O646" s="86"/>
      <c r="P646" s="208">
        <f>O646*H646</f>
        <v>0</v>
      </c>
      <c r="Q646" s="208">
        <v>0.00264</v>
      </c>
      <c r="R646" s="208">
        <f>Q646*H646</f>
        <v>0.046989360000000001</v>
      </c>
      <c r="S646" s="208">
        <v>0</v>
      </c>
      <c r="T646" s="209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0" t="s">
        <v>324</v>
      </c>
      <c r="AT646" s="210" t="s">
        <v>321</v>
      </c>
      <c r="AU646" s="210" t="s">
        <v>134</v>
      </c>
      <c r="AY646" s="19" t="s">
        <v>125</v>
      </c>
      <c r="BE646" s="211">
        <f>IF(N646="základní",J646,0)</f>
        <v>0</v>
      </c>
      <c r="BF646" s="211">
        <f>IF(N646="snížená",J646,0)</f>
        <v>0</v>
      </c>
      <c r="BG646" s="211">
        <f>IF(N646="zákl. přenesená",J646,0)</f>
        <v>0</v>
      </c>
      <c r="BH646" s="211">
        <f>IF(N646="sníž. přenesená",J646,0)</f>
        <v>0</v>
      </c>
      <c r="BI646" s="211">
        <f>IF(N646="nulová",J646,0)</f>
        <v>0</v>
      </c>
      <c r="BJ646" s="19" t="s">
        <v>134</v>
      </c>
      <c r="BK646" s="211">
        <f>ROUND(I646*H646,2)</f>
        <v>0</v>
      </c>
      <c r="BL646" s="19" t="s">
        <v>234</v>
      </c>
      <c r="BM646" s="210" t="s">
        <v>1097</v>
      </c>
    </row>
    <row r="647" s="13" customFormat="1">
      <c r="A647" s="13"/>
      <c r="B647" s="217"/>
      <c r="C647" s="218"/>
      <c r="D647" s="219" t="s">
        <v>138</v>
      </c>
      <c r="E647" s="220" t="s">
        <v>19</v>
      </c>
      <c r="F647" s="221" t="s">
        <v>1098</v>
      </c>
      <c r="G647" s="218"/>
      <c r="H647" s="222">
        <v>17.798999999999999</v>
      </c>
      <c r="I647" s="223"/>
      <c r="J647" s="218"/>
      <c r="K647" s="218"/>
      <c r="L647" s="224"/>
      <c r="M647" s="225"/>
      <c r="N647" s="226"/>
      <c r="O647" s="226"/>
      <c r="P647" s="226"/>
      <c r="Q647" s="226"/>
      <c r="R647" s="226"/>
      <c r="S647" s="226"/>
      <c r="T647" s="22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28" t="s">
        <v>138</v>
      </c>
      <c r="AU647" s="228" t="s">
        <v>134</v>
      </c>
      <c r="AV647" s="13" t="s">
        <v>134</v>
      </c>
      <c r="AW647" s="13" t="s">
        <v>33</v>
      </c>
      <c r="AX647" s="13" t="s">
        <v>77</v>
      </c>
      <c r="AY647" s="228" t="s">
        <v>125</v>
      </c>
    </row>
    <row r="648" s="2" customFormat="1" ht="16.5" customHeight="1">
      <c r="A648" s="40"/>
      <c r="B648" s="41"/>
      <c r="C648" s="199" t="s">
        <v>1099</v>
      </c>
      <c r="D648" s="199" t="s">
        <v>128</v>
      </c>
      <c r="E648" s="200" t="s">
        <v>1100</v>
      </c>
      <c r="F648" s="201" t="s">
        <v>1101</v>
      </c>
      <c r="G648" s="202" t="s">
        <v>184</v>
      </c>
      <c r="H648" s="203">
        <v>6</v>
      </c>
      <c r="I648" s="204"/>
      <c r="J648" s="205">
        <f>ROUND(I648*H648,2)</f>
        <v>0</v>
      </c>
      <c r="K648" s="201" t="s">
        <v>132</v>
      </c>
      <c r="L648" s="46"/>
      <c r="M648" s="206" t="s">
        <v>19</v>
      </c>
      <c r="N648" s="207" t="s">
        <v>44</v>
      </c>
      <c r="O648" s="86"/>
      <c r="P648" s="208">
        <f>O648*H648</f>
        <v>0</v>
      </c>
      <c r="Q648" s="208">
        <v>2.0000000000000002E-05</v>
      </c>
      <c r="R648" s="208">
        <f>Q648*H648</f>
        <v>0.00012000000000000002</v>
      </c>
      <c r="S648" s="208">
        <v>0</v>
      </c>
      <c r="T648" s="209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0" t="s">
        <v>234</v>
      </c>
      <c r="AT648" s="210" t="s">
        <v>128</v>
      </c>
      <c r="AU648" s="210" t="s">
        <v>134</v>
      </c>
      <c r="AY648" s="19" t="s">
        <v>125</v>
      </c>
      <c r="BE648" s="211">
        <f>IF(N648="základní",J648,0)</f>
        <v>0</v>
      </c>
      <c r="BF648" s="211">
        <f>IF(N648="snížená",J648,0)</f>
        <v>0</v>
      </c>
      <c r="BG648" s="211">
        <f>IF(N648="zákl. přenesená",J648,0)</f>
        <v>0</v>
      </c>
      <c r="BH648" s="211">
        <f>IF(N648="sníž. přenesená",J648,0)</f>
        <v>0</v>
      </c>
      <c r="BI648" s="211">
        <f>IF(N648="nulová",J648,0)</f>
        <v>0</v>
      </c>
      <c r="BJ648" s="19" t="s">
        <v>134</v>
      </c>
      <c r="BK648" s="211">
        <f>ROUND(I648*H648,2)</f>
        <v>0</v>
      </c>
      <c r="BL648" s="19" t="s">
        <v>234</v>
      </c>
      <c r="BM648" s="210" t="s">
        <v>1102</v>
      </c>
    </row>
    <row r="649" s="2" customFormat="1">
      <c r="A649" s="40"/>
      <c r="B649" s="41"/>
      <c r="C649" s="42"/>
      <c r="D649" s="212" t="s">
        <v>136</v>
      </c>
      <c r="E649" s="42"/>
      <c r="F649" s="213" t="s">
        <v>1103</v>
      </c>
      <c r="G649" s="42"/>
      <c r="H649" s="42"/>
      <c r="I649" s="214"/>
      <c r="J649" s="42"/>
      <c r="K649" s="42"/>
      <c r="L649" s="46"/>
      <c r="M649" s="215"/>
      <c r="N649" s="216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136</v>
      </c>
      <c r="AU649" s="19" t="s">
        <v>134</v>
      </c>
    </row>
    <row r="650" s="2" customFormat="1" ht="16.5" customHeight="1">
      <c r="A650" s="40"/>
      <c r="B650" s="41"/>
      <c r="C650" s="199" t="s">
        <v>1104</v>
      </c>
      <c r="D650" s="199" t="s">
        <v>128</v>
      </c>
      <c r="E650" s="200" t="s">
        <v>1105</v>
      </c>
      <c r="F650" s="201" t="s">
        <v>1106</v>
      </c>
      <c r="G650" s="202" t="s">
        <v>184</v>
      </c>
      <c r="H650" s="203">
        <v>46.18</v>
      </c>
      <c r="I650" s="204"/>
      <c r="J650" s="205">
        <f>ROUND(I650*H650,2)</f>
        <v>0</v>
      </c>
      <c r="K650" s="201" t="s">
        <v>132</v>
      </c>
      <c r="L650" s="46"/>
      <c r="M650" s="206" t="s">
        <v>19</v>
      </c>
      <c r="N650" s="207" t="s">
        <v>44</v>
      </c>
      <c r="O650" s="86"/>
      <c r="P650" s="208">
        <f>O650*H650</f>
        <v>0</v>
      </c>
      <c r="Q650" s="208">
        <v>0</v>
      </c>
      <c r="R650" s="208">
        <f>Q650*H650</f>
        <v>0</v>
      </c>
      <c r="S650" s="208">
        <v>0.00029999999999999997</v>
      </c>
      <c r="T650" s="209">
        <f>S650*H650</f>
        <v>0.013853999999999998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0" t="s">
        <v>234</v>
      </c>
      <c r="AT650" s="210" t="s">
        <v>128</v>
      </c>
      <c r="AU650" s="210" t="s">
        <v>134</v>
      </c>
      <c r="AY650" s="19" t="s">
        <v>125</v>
      </c>
      <c r="BE650" s="211">
        <f>IF(N650="základní",J650,0)</f>
        <v>0</v>
      </c>
      <c r="BF650" s="211">
        <f>IF(N650="snížená",J650,0)</f>
        <v>0</v>
      </c>
      <c r="BG650" s="211">
        <f>IF(N650="zákl. přenesená",J650,0)</f>
        <v>0</v>
      </c>
      <c r="BH650" s="211">
        <f>IF(N650="sníž. přenesená",J650,0)</f>
        <v>0</v>
      </c>
      <c r="BI650" s="211">
        <f>IF(N650="nulová",J650,0)</f>
        <v>0</v>
      </c>
      <c r="BJ650" s="19" t="s">
        <v>134</v>
      </c>
      <c r="BK650" s="211">
        <f>ROUND(I650*H650,2)</f>
        <v>0</v>
      </c>
      <c r="BL650" s="19" t="s">
        <v>234</v>
      </c>
      <c r="BM650" s="210" t="s">
        <v>1107</v>
      </c>
    </row>
    <row r="651" s="2" customFormat="1">
      <c r="A651" s="40"/>
      <c r="B651" s="41"/>
      <c r="C651" s="42"/>
      <c r="D651" s="212" t="s">
        <v>136</v>
      </c>
      <c r="E651" s="42"/>
      <c r="F651" s="213" t="s">
        <v>1108</v>
      </c>
      <c r="G651" s="42"/>
      <c r="H651" s="42"/>
      <c r="I651" s="214"/>
      <c r="J651" s="42"/>
      <c r="K651" s="42"/>
      <c r="L651" s="46"/>
      <c r="M651" s="215"/>
      <c r="N651" s="216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136</v>
      </c>
      <c r="AU651" s="19" t="s">
        <v>134</v>
      </c>
    </row>
    <row r="652" s="13" customFormat="1">
      <c r="A652" s="13"/>
      <c r="B652" s="217"/>
      <c r="C652" s="218"/>
      <c r="D652" s="219" t="s">
        <v>138</v>
      </c>
      <c r="E652" s="220" t="s">
        <v>19</v>
      </c>
      <c r="F652" s="221" t="s">
        <v>1109</v>
      </c>
      <c r="G652" s="218"/>
      <c r="H652" s="222">
        <v>13.039999999999999</v>
      </c>
      <c r="I652" s="223"/>
      <c r="J652" s="218"/>
      <c r="K652" s="218"/>
      <c r="L652" s="224"/>
      <c r="M652" s="225"/>
      <c r="N652" s="226"/>
      <c r="O652" s="226"/>
      <c r="P652" s="226"/>
      <c r="Q652" s="226"/>
      <c r="R652" s="226"/>
      <c r="S652" s="226"/>
      <c r="T652" s="22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28" t="s">
        <v>138</v>
      </c>
      <c r="AU652" s="228" t="s">
        <v>134</v>
      </c>
      <c r="AV652" s="13" t="s">
        <v>134</v>
      </c>
      <c r="AW652" s="13" t="s">
        <v>33</v>
      </c>
      <c r="AX652" s="13" t="s">
        <v>72</v>
      </c>
      <c r="AY652" s="228" t="s">
        <v>125</v>
      </c>
    </row>
    <row r="653" s="14" customFormat="1">
      <c r="A653" s="14"/>
      <c r="B653" s="229"/>
      <c r="C653" s="230"/>
      <c r="D653" s="219" t="s">
        <v>138</v>
      </c>
      <c r="E653" s="231" t="s">
        <v>19</v>
      </c>
      <c r="F653" s="232" t="s">
        <v>140</v>
      </c>
      <c r="G653" s="230"/>
      <c r="H653" s="233">
        <v>13.039999999999999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39" t="s">
        <v>138</v>
      </c>
      <c r="AU653" s="239" t="s">
        <v>134</v>
      </c>
      <c r="AV653" s="14" t="s">
        <v>141</v>
      </c>
      <c r="AW653" s="14" t="s">
        <v>33</v>
      </c>
      <c r="AX653" s="14" t="s">
        <v>72</v>
      </c>
      <c r="AY653" s="239" t="s">
        <v>125</v>
      </c>
    </row>
    <row r="654" s="13" customFormat="1">
      <c r="A654" s="13"/>
      <c r="B654" s="217"/>
      <c r="C654" s="218"/>
      <c r="D654" s="219" t="s">
        <v>138</v>
      </c>
      <c r="E654" s="220" t="s">
        <v>19</v>
      </c>
      <c r="F654" s="221" t="s">
        <v>1110</v>
      </c>
      <c r="G654" s="218"/>
      <c r="H654" s="222">
        <v>18.719999999999999</v>
      </c>
      <c r="I654" s="223"/>
      <c r="J654" s="218"/>
      <c r="K654" s="218"/>
      <c r="L654" s="224"/>
      <c r="M654" s="225"/>
      <c r="N654" s="226"/>
      <c r="O654" s="226"/>
      <c r="P654" s="226"/>
      <c r="Q654" s="226"/>
      <c r="R654" s="226"/>
      <c r="S654" s="226"/>
      <c r="T654" s="22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28" t="s">
        <v>138</v>
      </c>
      <c r="AU654" s="228" t="s">
        <v>134</v>
      </c>
      <c r="AV654" s="13" t="s">
        <v>134</v>
      </c>
      <c r="AW654" s="13" t="s">
        <v>33</v>
      </c>
      <c r="AX654" s="13" t="s">
        <v>72</v>
      </c>
      <c r="AY654" s="228" t="s">
        <v>125</v>
      </c>
    </row>
    <row r="655" s="14" customFormat="1">
      <c r="A655" s="14"/>
      <c r="B655" s="229"/>
      <c r="C655" s="230"/>
      <c r="D655" s="219" t="s">
        <v>138</v>
      </c>
      <c r="E655" s="231" t="s">
        <v>19</v>
      </c>
      <c r="F655" s="232" t="s">
        <v>140</v>
      </c>
      <c r="G655" s="230"/>
      <c r="H655" s="233">
        <v>18.719999999999999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39" t="s">
        <v>138</v>
      </c>
      <c r="AU655" s="239" t="s">
        <v>134</v>
      </c>
      <c r="AV655" s="14" t="s">
        <v>141</v>
      </c>
      <c r="AW655" s="14" t="s">
        <v>33</v>
      </c>
      <c r="AX655" s="14" t="s">
        <v>72</v>
      </c>
      <c r="AY655" s="239" t="s">
        <v>125</v>
      </c>
    </row>
    <row r="656" s="13" customFormat="1">
      <c r="A656" s="13"/>
      <c r="B656" s="217"/>
      <c r="C656" s="218"/>
      <c r="D656" s="219" t="s">
        <v>138</v>
      </c>
      <c r="E656" s="220" t="s">
        <v>19</v>
      </c>
      <c r="F656" s="221" t="s">
        <v>1034</v>
      </c>
      <c r="G656" s="218"/>
      <c r="H656" s="222">
        <v>14.42</v>
      </c>
      <c r="I656" s="223"/>
      <c r="J656" s="218"/>
      <c r="K656" s="218"/>
      <c r="L656" s="224"/>
      <c r="M656" s="225"/>
      <c r="N656" s="226"/>
      <c r="O656" s="226"/>
      <c r="P656" s="226"/>
      <c r="Q656" s="226"/>
      <c r="R656" s="226"/>
      <c r="S656" s="226"/>
      <c r="T656" s="22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28" t="s">
        <v>138</v>
      </c>
      <c r="AU656" s="228" t="s">
        <v>134</v>
      </c>
      <c r="AV656" s="13" t="s">
        <v>134</v>
      </c>
      <c r="AW656" s="13" t="s">
        <v>33</v>
      </c>
      <c r="AX656" s="13" t="s">
        <v>72</v>
      </c>
      <c r="AY656" s="228" t="s">
        <v>125</v>
      </c>
    </row>
    <row r="657" s="14" customFormat="1">
      <c r="A657" s="14"/>
      <c r="B657" s="229"/>
      <c r="C657" s="230"/>
      <c r="D657" s="219" t="s">
        <v>138</v>
      </c>
      <c r="E657" s="231" t="s">
        <v>19</v>
      </c>
      <c r="F657" s="232" t="s">
        <v>140</v>
      </c>
      <c r="G657" s="230"/>
      <c r="H657" s="233">
        <v>14.42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39" t="s">
        <v>138</v>
      </c>
      <c r="AU657" s="239" t="s">
        <v>134</v>
      </c>
      <c r="AV657" s="14" t="s">
        <v>141</v>
      </c>
      <c r="AW657" s="14" t="s">
        <v>33</v>
      </c>
      <c r="AX657" s="14" t="s">
        <v>72</v>
      </c>
      <c r="AY657" s="239" t="s">
        <v>125</v>
      </c>
    </row>
    <row r="658" s="15" customFormat="1">
      <c r="A658" s="15"/>
      <c r="B658" s="240"/>
      <c r="C658" s="241"/>
      <c r="D658" s="219" t="s">
        <v>138</v>
      </c>
      <c r="E658" s="242" t="s">
        <v>19</v>
      </c>
      <c r="F658" s="243" t="s">
        <v>148</v>
      </c>
      <c r="G658" s="241"/>
      <c r="H658" s="244">
        <v>46.18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0" t="s">
        <v>138</v>
      </c>
      <c r="AU658" s="250" t="s">
        <v>134</v>
      </c>
      <c r="AV658" s="15" t="s">
        <v>133</v>
      </c>
      <c r="AW658" s="15" t="s">
        <v>33</v>
      </c>
      <c r="AX658" s="15" t="s">
        <v>77</v>
      </c>
      <c r="AY658" s="250" t="s">
        <v>125</v>
      </c>
    </row>
    <row r="659" s="2" customFormat="1" ht="16.5" customHeight="1">
      <c r="A659" s="40"/>
      <c r="B659" s="41"/>
      <c r="C659" s="199" t="s">
        <v>1111</v>
      </c>
      <c r="D659" s="199" t="s">
        <v>128</v>
      </c>
      <c r="E659" s="200" t="s">
        <v>1112</v>
      </c>
      <c r="F659" s="201" t="s">
        <v>1113</v>
      </c>
      <c r="G659" s="202" t="s">
        <v>184</v>
      </c>
      <c r="H659" s="203">
        <v>23.800000000000001</v>
      </c>
      <c r="I659" s="204"/>
      <c r="J659" s="205">
        <f>ROUND(I659*H659,2)</f>
        <v>0</v>
      </c>
      <c r="K659" s="201" t="s">
        <v>132</v>
      </c>
      <c r="L659" s="46"/>
      <c r="M659" s="206" t="s">
        <v>19</v>
      </c>
      <c r="N659" s="207" t="s">
        <v>44</v>
      </c>
      <c r="O659" s="86"/>
      <c r="P659" s="208">
        <f>O659*H659</f>
        <v>0</v>
      </c>
      <c r="Q659" s="208">
        <v>1.0000000000000001E-05</v>
      </c>
      <c r="R659" s="208">
        <f>Q659*H659</f>
        <v>0.00023800000000000004</v>
      </c>
      <c r="S659" s="208">
        <v>0</v>
      </c>
      <c r="T659" s="209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0" t="s">
        <v>234</v>
      </c>
      <c r="AT659" s="210" t="s">
        <v>128</v>
      </c>
      <c r="AU659" s="210" t="s">
        <v>134</v>
      </c>
      <c r="AY659" s="19" t="s">
        <v>125</v>
      </c>
      <c r="BE659" s="211">
        <f>IF(N659="základní",J659,0)</f>
        <v>0</v>
      </c>
      <c r="BF659" s="211">
        <f>IF(N659="snížená",J659,0)</f>
        <v>0</v>
      </c>
      <c r="BG659" s="211">
        <f>IF(N659="zákl. přenesená",J659,0)</f>
        <v>0</v>
      </c>
      <c r="BH659" s="211">
        <f>IF(N659="sníž. přenesená",J659,0)</f>
        <v>0</v>
      </c>
      <c r="BI659" s="211">
        <f>IF(N659="nulová",J659,0)</f>
        <v>0</v>
      </c>
      <c r="BJ659" s="19" t="s">
        <v>134</v>
      </c>
      <c r="BK659" s="211">
        <f>ROUND(I659*H659,2)</f>
        <v>0</v>
      </c>
      <c r="BL659" s="19" t="s">
        <v>234</v>
      </c>
      <c r="BM659" s="210" t="s">
        <v>1114</v>
      </c>
    </row>
    <row r="660" s="2" customFormat="1">
      <c r="A660" s="40"/>
      <c r="B660" s="41"/>
      <c r="C660" s="42"/>
      <c r="D660" s="212" t="s">
        <v>136</v>
      </c>
      <c r="E660" s="42"/>
      <c r="F660" s="213" t="s">
        <v>1115</v>
      </c>
      <c r="G660" s="42"/>
      <c r="H660" s="42"/>
      <c r="I660" s="214"/>
      <c r="J660" s="42"/>
      <c r="K660" s="42"/>
      <c r="L660" s="46"/>
      <c r="M660" s="215"/>
      <c r="N660" s="216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136</v>
      </c>
      <c r="AU660" s="19" t="s">
        <v>134</v>
      </c>
    </row>
    <row r="661" s="13" customFormat="1">
      <c r="A661" s="13"/>
      <c r="B661" s="217"/>
      <c r="C661" s="218"/>
      <c r="D661" s="219" t="s">
        <v>138</v>
      </c>
      <c r="E661" s="220" t="s">
        <v>19</v>
      </c>
      <c r="F661" s="221" t="s">
        <v>1109</v>
      </c>
      <c r="G661" s="218"/>
      <c r="H661" s="222">
        <v>13.039999999999999</v>
      </c>
      <c r="I661" s="223"/>
      <c r="J661" s="218"/>
      <c r="K661" s="218"/>
      <c r="L661" s="224"/>
      <c r="M661" s="225"/>
      <c r="N661" s="226"/>
      <c r="O661" s="226"/>
      <c r="P661" s="226"/>
      <c r="Q661" s="226"/>
      <c r="R661" s="226"/>
      <c r="S661" s="226"/>
      <c r="T661" s="22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28" t="s">
        <v>138</v>
      </c>
      <c r="AU661" s="228" t="s">
        <v>134</v>
      </c>
      <c r="AV661" s="13" t="s">
        <v>134</v>
      </c>
      <c r="AW661" s="13" t="s">
        <v>33</v>
      </c>
      <c r="AX661" s="13" t="s">
        <v>72</v>
      </c>
      <c r="AY661" s="228" t="s">
        <v>125</v>
      </c>
    </row>
    <row r="662" s="13" customFormat="1">
      <c r="A662" s="13"/>
      <c r="B662" s="217"/>
      <c r="C662" s="218"/>
      <c r="D662" s="219" t="s">
        <v>138</v>
      </c>
      <c r="E662" s="220" t="s">
        <v>19</v>
      </c>
      <c r="F662" s="221" t="s">
        <v>989</v>
      </c>
      <c r="G662" s="218"/>
      <c r="H662" s="222">
        <v>7.1299999999999999</v>
      </c>
      <c r="I662" s="223"/>
      <c r="J662" s="218"/>
      <c r="K662" s="218"/>
      <c r="L662" s="224"/>
      <c r="M662" s="225"/>
      <c r="N662" s="226"/>
      <c r="O662" s="226"/>
      <c r="P662" s="226"/>
      <c r="Q662" s="226"/>
      <c r="R662" s="226"/>
      <c r="S662" s="226"/>
      <c r="T662" s="22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28" t="s">
        <v>138</v>
      </c>
      <c r="AU662" s="228" t="s">
        <v>134</v>
      </c>
      <c r="AV662" s="13" t="s">
        <v>134</v>
      </c>
      <c r="AW662" s="13" t="s">
        <v>33</v>
      </c>
      <c r="AX662" s="13" t="s">
        <v>72</v>
      </c>
      <c r="AY662" s="228" t="s">
        <v>125</v>
      </c>
    </row>
    <row r="663" s="13" customFormat="1">
      <c r="A663" s="13"/>
      <c r="B663" s="217"/>
      <c r="C663" s="218"/>
      <c r="D663" s="219" t="s">
        <v>138</v>
      </c>
      <c r="E663" s="220" t="s">
        <v>19</v>
      </c>
      <c r="F663" s="221" t="s">
        <v>990</v>
      </c>
      <c r="G663" s="218"/>
      <c r="H663" s="222">
        <v>3.6299999999999999</v>
      </c>
      <c r="I663" s="223"/>
      <c r="J663" s="218"/>
      <c r="K663" s="218"/>
      <c r="L663" s="224"/>
      <c r="M663" s="225"/>
      <c r="N663" s="226"/>
      <c r="O663" s="226"/>
      <c r="P663" s="226"/>
      <c r="Q663" s="226"/>
      <c r="R663" s="226"/>
      <c r="S663" s="226"/>
      <c r="T663" s="22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28" t="s">
        <v>138</v>
      </c>
      <c r="AU663" s="228" t="s">
        <v>134</v>
      </c>
      <c r="AV663" s="13" t="s">
        <v>134</v>
      </c>
      <c r="AW663" s="13" t="s">
        <v>33</v>
      </c>
      <c r="AX663" s="13" t="s">
        <v>72</v>
      </c>
      <c r="AY663" s="228" t="s">
        <v>125</v>
      </c>
    </row>
    <row r="664" s="15" customFormat="1">
      <c r="A664" s="15"/>
      <c r="B664" s="240"/>
      <c r="C664" s="241"/>
      <c r="D664" s="219" t="s">
        <v>138</v>
      </c>
      <c r="E664" s="242" t="s">
        <v>19</v>
      </c>
      <c r="F664" s="243" t="s">
        <v>148</v>
      </c>
      <c r="G664" s="241"/>
      <c r="H664" s="244">
        <v>23.799999999999997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50" t="s">
        <v>138</v>
      </c>
      <c r="AU664" s="250" t="s">
        <v>134</v>
      </c>
      <c r="AV664" s="15" t="s">
        <v>133</v>
      </c>
      <c r="AW664" s="15" t="s">
        <v>33</v>
      </c>
      <c r="AX664" s="15" t="s">
        <v>77</v>
      </c>
      <c r="AY664" s="250" t="s">
        <v>125</v>
      </c>
    </row>
    <row r="665" s="2" customFormat="1" ht="16.5" customHeight="1">
      <c r="A665" s="40"/>
      <c r="B665" s="41"/>
      <c r="C665" s="251" t="s">
        <v>1116</v>
      </c>
      <c r="D665" s="251" t="s">
        <v>321</v>
      </c>
      <c r="E665" s="252" t="s">
        <v>1117</v>
      </c>
      <c r="F665" s="253" t="s">
        <v>1118</v>
      </c>
      <c r="G665" s="254" t="s">
        <v>184</v>
      </c>
      <c r="H665" s="255">
        <v>26.18</v>
      </c>
      <c r="I665" s="256"/>
      <c r="J665" s="257">
        <f>ROUND(I665*H665,2)</f>
        <v>0</v>
      </c>
      <c r="K665" s="253" t="s">
        <v>132</v>
      </c>
      <c r="L665" s="258"/>
      <c r="M665" s="259" t="s">
        <v>19</v>
      </c>
      <c r="N665" s="260" t="s">
        <v>44</v>
      </c>
      <c r="O665" s="86"/>
      <c r="P665" s="208">
        <f>O665*H665</f>
        <v>0</v>
      </c>
      <c r="Q665" s="208">
        <v>0.00029999999999999997</v>
      </c>
      <c r="R665" s="208">
        <f>Q665*H665</f>
        <v>0.0078539999999999999</v>
      </c>
      <c r="S665" s="208">
        <v>0</v>
      </c>
      <c r="T665" s="209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0" t="s">
        <v>324</v>
      </c>
      <c r="AT665" s="210" t="s">
        <v>321</v>
      </c>
      <c r="AU665" s="210" t="s">
        <v>134</v>
      </c>
      <c r="AY665" s="19" t="s">
        <v>125</v>
      </c>
      <c r="BE665" s="211">
        <f>IF(N665="základní",J665,0)</f>
        <v>0</v>
      </c>
      <c r="BF665" s="211">
        <f>IF(N665="snížená",J665,0)</f>
        <v>0</v>
      </c>
      <c r="BG665" s="211">
        <f>IF(N665="zákl. přenesená",J665,0)</f>
        <v>0</v>
      </c>
      <c r="BH665" s="211">
        <f>IF(N665="sníž. přenesená",J665,0)</f>
        <v>0</v>
      </c>
      <c r="BI665" s="211">
        <f>IF(N665="nulová",J665,0)</f>
        <v>0</v>
      </c>
      <c r="BJ665" s="19" t="s">
        <v>134</v>
      </c>
      <c r="BK665" s="211">
        <f>ROUND(I665*H665,2)</f>
        <v>0</v>
      </c>
      <c r="BL665" s="19" t="s">
        <v>234</v>
      </c>
      <c r="BM665" s="210" t="s">
        <v>1119</v>
      </c>
    </row>
    <row r="666" s="13" customFormat="1">
      <c r="A666" s="13"/>
      <c r="B666" s="217"/>
      <c r="C666" s="218"/>
      <c r="D666" s="219" t="s">
        <v>138</v>
      </c>
      <c r="E666" s="220" t="s">
        <v>19</v>
      </c>
      <c r="F666" s="221" t="s">
        <v>1120</v>
      </c>
      <c r="G666" s="218"/>
      <c r="H666" s="222">
        <v>26.18</v>
      </c>
      <c r="I666" s="223"/>
      <c r="J666" s="218"/>
      <c r="K666" s="218"/>
      <c r="L666" s="224"/>
      <c r="M666" s="225"/>
      <c r="N666" s="226"/>
      <c r="O666" s="226"/>
      <c r="P666" s="226"/>
      <c r="Q666" s="226"/>
      <c r="R666" s="226"/>
      <c r="S666" s="226"/>
      <c r="T666" s="22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28" t="s">
        <v>138</v>
      </c>
      <c r="AU666" s="228" t="s">
        <v>134</v>
      </c>
      <c r="AV666" s="13" t="s">
        <v>134</v>
      </c>
      <c r="AW666" s="13" t="s">
        <v>33</v>
      </c>
      <c r="AX666" s="13" t="s">
        <v>72</v>
      </c>
      <c r="AY666" s="228" t="s">
        <v>125</v>
      </c>
    </row>
    <row r="667" s="15" customFormat="1">
      <c r="A667" s="15"/>
      <c r="B667" s="240"/>
      <c r="C667" s="241"/>
      <c r="D667" s="219" t="s">
        <v>138</v>
      </c>
      <c r="E667" s="242" t="s">
        <v>19</v>
      </c>
      <c r="F667" s="243" t="s">
        <v>148</v>
      </c>
      <c r="G667" s="241"/>
      <c r="H667" s="244">
        <v>26.18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50" t="s">
        <v>138</v>
      </c>
      <c r="AU667" s="250" t="s">
        <v>134</v>
      </c>
      <c r="AV667" s="15" t="s">
        <v>133</v>
      </c>
      <c r="AW667" s="15" t="s">
        <v>33</v>
      </c>
      <c r="AX667" s="15" t="s">
        <v>77</v>
      </c>
      <c r="AY667" s="250" t="s">
        <v>125</v>
      </c>
    </row>
    <row r="668" s="2" customFormat="1" ht="16.5" customHeight="1">
      <c r="A668" s="40"/>
      <c r="B668" s="41"/>
      <c r="C668" s="199" t="s">
        <v>1121</v>
      </c>
      <c r="D668" s="199" t="s">
        <v>128</v>
      </c>
      <c r="E668" s="200" t="s">
        <v>1122</v>
      </c>
      <c r="F668" s="201" t="s">
        <v>1123</v>
      </c>
      <c r="G668" s="202" t="s">
        <v>131</v>
      </c>
      <c r="H668" s="203">
        <v>10.829000000000001</v>
      </c>
      <c r="I668" s="204"/>
      <c r="J668" s="205">
        <f>ROUND(I668*H668,2)</f>
        <v>0</v>
      </c>
      <c r="K668" s="201" t="s">
        <v>132</v>
      </c>
      <c r="L668" s="46"/>
      <c r="M668" s="206" t="s">
        <v>19</v>
      </c>
      <c r="N668" s="207" t="s">
        <v>44</v>
      </c>
      <c r="O668" s="86"/>
      <c r="P668" s="208">
        <f>O668*H668</f>
        <v>0</v>
      </c>
      <c r="Q668" s="208">
        <v>0</v>
      </c>
      <c r="R668" s="208">
        <f>Q668*H668</f>
        <v>0</v>
      </c>
      <c r="S668" s="208">
        <v>0</v>
      </c>
      <c r="T668" s="209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0" t="s">
        <v>234</v>
      </c>
      <c r="AT668" s="210" t="s">
        <v>128</v>
      </c>
      <c r="AU668" s="210" t="s">
        <v>134</v>
      </c>
      <c r="AY668" s="19" t="s">
        <v>125</v>
      </c>
      <c r="BE668" s="211">
        <f>IF(N668="základní",J668,0)</f>
        <v>0</v>
      </c>
      <c r="BF668" s="211">
        <f>IF(N668="snížená",J668,0)</f>
        <v>0</v>
      </c>
      <c r="BG668" s="211">
        <f>IF(N668="zákl. přenesená",J668,0)</f>
        <v>0</v>
      </c>
      <c r="BH668" s="211">
        <f>IF(N668="sníž. přenesená",J668,0)</f>
        <v>0</v>
      </c>
      <c r="BI668" s="211">
        <f>IF(N668="nulová",J668,0)</f>
        <v>0</v>
      </c>
      <c r="BJ668" s="19" t="s">
        <v>134</v>
      </c>
      <c r="BK668" s="211">
        <f>ROUND(I668*H668,2)</f>
        <v>0</v>
      </c>
      <c r="BL668" s="19" t="s">
        <v>234</v>
      </c>
      <c r="BM668" s="210" t="s">
        <v>1124</v>
      </c>
    </row>
    <row r="669" s="2" customFormat="1">
      <c r="A669" s="40"/>
      <c r="B669" s="41"/>
      <c r="C669" s="42"/>
      <c r="D669" s="212" t="s">
        <v>136</v>
      </c>
      <c r="E669" s="42"/>
      <c r="F669" s="213" t="s">
        <v>1125</v>
      </c>
      <c r="G669" s="42"/>
      <c r="H669" s="42"/>
      <c r="I669" s="214"/>
      <c r="J669" s="42"/>
      <c r="K669" s="42"/>
      <c r="L669" s="46"/>
      <c r="M669" s="215"/>
      <c r="N669" s="216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136</v>
      </c>
      <c r="AU669" s="19" t="s">
        <v>134</v>
      </c>
    </row>
    <row r="670" s="13" customFormat="1">
      <c r="A670" s="13"/>
      <c r="B670" s="217"/>
      <c r="C670" s="218"/>
      <c r="D670" s="219" t="s">
        <v>138</v>
      </c>
      <c r="E670" s="220" t="s">
        <v>19</v>
      </c>
      <c r="F670" s="221" t="s">
        <v>139</v>
      </c>
      <c r="G670" s="218"/>
      <c r="H670" s="222">
        <v>10.829000000000001</v>
      </c>
      <c r="I670" s="223"/>
      <c r="J670" s="218"/>
      <c r="K670" s="218"/>
      <c r="L670" s="224"/>
      <c r="M670" s="225"/>
      <c r="N670" s="226"/>
      <c r="O670" s="226"/>
      <c r="P670" s="226"/>
      <c r="Q670" s="226"/>
      <c r="R670" s="226"/>
      <c r="S670" s="226"/>
      <c r="T670" s="227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28" t="s">
        <v>138</v>
      </c>
      <c r="AU670" s="228" t="s">
        <v>134</v>
      </c>
      <c r="AV670" s="13" t="s">
        <v>134</v>
      </c>
      <c r="AW670" s="13" t="s">
        <v>33</v>
      </c>
      <c r="AX670" s="13" t="s">
        <v>72</v>
      </c>
      <c r="AY670" s="228" t="s">
        <v>125</v>
      </c>
    </row>
    <row r="671" s="14" customFormat="1">
      <c r="A671" s="14"/>
      <c r="B671" s="229"/>
      <c r="C671" s="230"/>
      <c r="D671" s="219" t="s">
        <v>138</v>
      </c>
      <c r="E671" s="231" t="s">
        <v>19</v>
      </c>
      <c r="F671" s="232" t="s">
        <v>140</v>
      </c>
      <c r="G671" s="230"/>
      <c r="H671" s="233">
        <v>10.829000000000001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39" t="s">
        <v>138</v>
      </c>
      <c r="AU671" s="239" t="s">
        <v>134</v>
      </c>
      <c r="AV671" s="14" t="s">
        <v>141</v>
      </c>
      <c r="AW671" s="14" t="s">
        <v>33</v>
      </c>
      <c r="AX671" s="14" t="s">
        <v>72</v>
      </c>
      <c r="AY671" s="239" t="s">
        <v>125</v>
      </c>
    </row>
    <row r="672" s="15" customFormat="1">
      <c r="A672" s="15"/>
      <c r="B672" s="240"/>
      <c r="C672" s="241"/>
      <c r="D672" s="219" t="s">
        <v>138</v>
      </c>
      <c r="E672" s="242" t="s">
        <v>19</v>
      </c>
      <c r="F672" s="243" t="s">
        <v>148</v>
      </c>
      <c r="G672" s="241"/>
      <c r="H672" s="244">
        <v>10.829000000000001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50" t="s">
        <v>138</v>
      </c>
      <c r="AU672" s="250" t="s">
        <v>134</v>
      </c>
      <c r="AV672" s="15" t="s">
        <v>133</v>
      </c>
      <c r="AW672" s="15" t="s">
        <v>33</v>
      </c>
      <c r="AX672" s="15" t="s">
        <v>77</v>
      </c>
      <c r="AY672" s="250" t="s">
        <v>125</v>
      </c>
    </row>
    <row r="673" s="2" customFormat="1" ht="24.15" customHeight="1">
      <c r="A673" s="40"/>
      <c r="B673" s="41"/>
      <c r="C673" s="199" t="s">
        <v>1126</v>
      </c>
      <c r="D673" s="199" t="s">
        <v>128</v>
      </c>
      <c r="E673" s="200" t="s">
        <v>1127</v>
      </c>
      <c r="F673" s="201" t="s">
        <v>1128</v>
      </c>
      <c r="G673" s="202" t="s">
        <v>330</v>
      </c>
      <c r="H673" s="261"/>
      <c r="I673" s="204"/>
      <c r="J673" s="205">
        <f>ROUND(I673*H673,2)</f>
        <v>0</v>
      </c>
      <c r="K673" s="201" t="s">
        <v>132</v>
      </c>
      <c r="L673" s="46"/>
      <c r="M673" s="206" t="s">
        <v>19</v>
      </c>
      <c r="N673" s="207" t="s">
        <v>44</v>
      </c>
      <c r="O673" s="86"/>
      <c r="P673" s="208">
        <f>O673*H673</f>
        <v>0</v>
      </c>
      <c r="Q673" s="208">
        <v>0</v>
      </c>
      <c r="R673" s="208">
        <f>Q673*H673</f>
        <v>0</v>
      </c>
      <c r="S673" s="208">
        <v>0</v>
      </c>
      <c r="T673" s="209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0" t="s">
        <v>234</v>
      </c>
      <c r="AT673" s="210" t="s">
        <v>128</v>
      </c>
      <c r="AU673" s="210" t="s">
        <v>134</v>
      </c>
      <c r="AY673" s="19" t="s">
        <v>125</v>
      </c>
      <c r="BE673" s="211">
        <f>IF(N673="základní",J673,0)</f>
        <v>0</v>
      </c>
      <c r="BF673" s="211">
        <f>IF(N673="snížená",J673,0)</f>
        <v>0</v>
      </c>
      <c r="BG673" s="211">
        <f>IF(N673="zákl. přenesená",J673,0)</f>
        <v>0</v>
      </c>
      <c r="BH673" s="211">
        <f>IF(N673="sníž. přenesená",J673,0)</f>
        <v>0</v>
      </c>
      <c r="BI673" s="211">
        <f>IF(N673="nulová",J673,0)</f>
        <v>0</v>
      </c>
      <c r="BJ673" s="19" t="s">
        <v>134</v>
      </c>
      <c r="BK673" s="211">
        <f>ROUND(I673*H673,2)</f>
        <v>0</v>
      </c>
      <c r="BL673" s="19" t="s">
        <v>234</v>
      </c>
      <c r="BM673" s="210" t="s">
        <v>1129</v>
      </c>
    </row>
    <row r="674" s="2" customFormat="1">
      <c r="A674" s="40"/>
      <c r="B674" s="41"/>
      <c r="C674" s="42"/>
      <c r="D674" s="212" t="s">
        <v>136</v>
      </c>
      <c r="E674" s="42"/>
      <c r="F674" s="213" t="s">
        <v>1130</v>
      </c>
      <c r="G674" s="42"/>
      <c r="H674" s="42"/>
      <c r="I674" s="214"/>
      <c r="J674" s="42"/>
      <c r="K674" s="42"/>
      <c r="L674" s="46"/>
      <c r="M674" s="215"/>
      <c r="N674" s="216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136</v>
      </c>
      <c r="AU674" s="19" t="s">
        <v>134</v>
      </c>
    </row>
    <row r="675" s="12" customFormat="1" ht="22.8" customHeight="1">
      <c r="A675" s="12"/>
      <c r="B675" s="183"/>
      <c r="C675" s="184"/>
      <c r="D675" s="185" t="s">
        <v>71</v>
      </c>
      <c r="E675" s="197" t="s">
        <v>1131</v>
      </c>
      <c r="F675" s="197" t="s">
        <v>1132</v>
      </c>
      <c r="G675" s="184"/>
      <c r="H675" s="184"/>
      <c r="I675" s="187"/>
      <c r="J675" s="198">
        <f>BK675</f>
        <v>0</v>
      </c>
      <c r="K675" s="184"/>
      <c r="L675" s="189"/>
      <c r="M675" s="190"/>
      <c r="N675" s="191"/>
      <c r="O675" s="191"/>
      <c r="P675" s="192">
        <f>SUM(P676:P710)</f>
        <v>0</v>
      </c>
      <c r="Q675" s="191"/>
      <c r="R675" s="192">
        <f>SUM(R676:R710)</f>
        <v>0.72469019999999995</v>
      </c>
      <c r="S675" s="191"/>
      <c r="T675" s="193">
        <f>SUM(T676:T710)</f>
        <v>2.6605675000000004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94" t="s">
        <v>134</v>
      </c>
      <c r="AT675" s="195" t="s">
        <v>71</v>
      </c>
      <c r="AU675" s="195" t="s">
        <v>77</v>
      </c>
      <c r="AY675" s="194" t="s">
        <v>125</v>
      </c>
      <c r="BK675" s="196">
        <f>SUM(BK676:BK710)</f>
        <v>0</v>
      </c>
    </row>
    <row r="676" s="2" customFormat="1" ht="16.5" customHeight="1">
      <c r="A676" s="40"/>
      <c r="B676" s="41"/>
      <c r="C676" s="199" t="s">
        <v>1133</v>
      </c>
      <c r="D676" s="199" t="s">
        <v>128</v>
      </c>
      <c r="E676" s="200" t="s">
        <v>1134</v>
      </c>
      <c r="F676" s="201" t="s">
        <v>1135</v>
      </c>
      <c r="G676" s="202" t="s">
        <v>131</v>
      </c>
      <c r="H676" s="203">
        <v>33.880000000000003</v>
      </c>
      <c r="I676" s="204"/>
      <c r="J676" s="205">
        <f>ROUND(I676*H676,2)</f>
        <v>0</v>
      </c>
      <c r="K676" s="201" t="s">
        <v>132</v>
      </c>
      <c r="L676" s="46"/>
      <c r="M676" s="206" t="s">
        <v>19</v>
      </c>
      <c r="N676" s="207" t="s">
        <v>44</v>
      </c>
      <c r="O676" s="86"/>
      <c r="P676" s="208">
        <f>O676*H676</f>
        <v>0</v>
      </c>
      <c r="Q676" s="208">
        <v>0.00029999999999999997</v>
      </c>
      <c r="R676" s="208">
        <f>Q676*H676</f>
        <v>0.010163999999999999</v>
      </c>
      <c r="S676" s="208">
        <v>0</v>
      </c>
      <c r="T676" s="209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0" t="s">
        <v>234</v>
      </c>
      <c r="AT676" s="210" t="s">
        <v>128</v>
      </c>
      <c r="AU676" s="210" t="s">
        <v>134</v>
      </c>
      <c r="AY676" s="19" t="s">
        <v>125</v>
      </c>
      <c r="BE676" s="211">
        <f>IF(N676="základní",J676,0)</f>
        <v>0</v>
      </c>
      <c r="BF676" s="211">
        <f>IF(N676="snížená",J676,0)</f>
        <v>0</v>
      </c>
      <c r="BG676" s="211">
        <f>IF(N676="zákl. přenesená",J676,0)</f>
        <v>0</v>
      </c>
      <c r="BH676" s="211">
        <f>IF(N676="sníž. přenesená",J676,0)</f>
        <v>0</v>
      </c>
      <c r="BI676" s="211">
        <f>IF(N676="nulová",J676,0)</f>
        <v>0</v>
      </c>
      <c r="BJ676" s="19" t="s">
        <v>134</v>
      </c>
      <c r="BK676" s="211">
        <f>ROUND(I676*H676,2)</f>
        <v>0</v>
      </c>
      <c r="BL676" s="19" t="s">
        <v>234</v>
      </c>
      <c r="BM676" s="210" t="s">
        <v>1136</v>
      </c>
    </row>
    <row r="677" s="2" customFormat="1">
      <c r="A677" s="40"/>
      <c r="B677" s="41"/>
      <c r="C677" s="42"/>
      <c r="D677" s="212" t="s">
        <v>136</v>
      </c>
      <c r="E677" s="42"/>
      <c r="F677" s="213" t="s">
        <v>1137</v>
      </c>
      <c r="G677" s="42"/>
      <c r="H677" s="42"/>
      <c r="I677" s="214"/>
      <c r="J677" s="42"/>
      <c r="K677" s="42"/>
      <c r="L677" s="46"/>
      <c r="M677" s="215"/>
      <c r="N677" s="216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136</v>
      </c>
      <c r="AU677" s="19" t="s">
        <v>134</v>
      </c>
    </row>
    <row r="678" s="13" customFormat="1">
      <c r="A678" s="13"/>
      <c r="B678" s="217"/>
      <c r="C678" s="218"/>
      <c r="D678" s="219" t="s">
        <v>138</v>
      </c>
      <c r="E678" s="220" t="s">
        <v>19</v>
      </c>
      <c r="F678" s="221" t="s">
        <v>174</v>
      </c>
      <c r="G678" s="218"/>
      <c r="H678" s="222">
        <v>8.5500000000000007</v>
      </c>
      <c r="I678" s="223"/>
      <c r="J678" s="218"/>
      <c r="K678" s="218"/>
      <c r="L678" s="224"/>
      <c r="M678" s="225"/>
      <c r="N678" s="226"/>
      <c r="O678" s="226"/>
      <c r="P678" s="226"/>
      <c r="Q678" s="226"/>
      <c r="R678" s="226"/>
      <c r="S678" s="226"/>
      <c r="T678" s="22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28" t="s">
        <v>138</v>
      </c>
      <c r="AU678" s="228" t="s">
        <v>134</v>
      </c>
      <c r="AV678" s="13" t="s">
        <v>134</v>
      </c>
      <c r="AW678" s="13" t="s">
        <v>33</v>
      </c>
      <c r="AX678" s="13" t="s">
        <v>72</v>
      </c>
      <c r="AY678" s="228" t="s">
        <v>125</v>
      </c>
    </row>
    <row r="679" s="14" customFormat="1">
      <c r="A679" s="14"/>
      <c r="B679" s="229"/>
      <c r="C679" s="230"/>
      <c r="D679" s="219" t="s">
        <v>138</v>
      </c>
      <c r="E679" s="231" t="s">
        <v>19</v>
      </c>
      <c r="F679" s="232" t="s">
        <v>140</v>
      </c>
      <c r="G679" s="230"/>
      <c r="H679" s="233">
        <v>8.5500000000000007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39" t="s">
        <v>138</v>
      </c>
      <c r="AU679" s="239" t="s">
        <v>134</v>
      </c>
      <c r="AV679" s="14" t="s">
        <v>141</v>
      </c>
      <c r="AW679" s="14" t="s">
        <v>33</v>
      </c>
      <c r="AX679" s="14" t="s">
        <v>72</v>
      </c>
      <c r="AY679" s="239" t="s">
        <v>125</v>
      </c>
    </row>
    <row r="680" s="13" customFormat="1">
      <c r="A680" s="13"/>
      <c r="B680" s="217"/>
      <c r="C680" s="218"/>
      <c r="D680" s="219" t="s">
        <v>138</v>
      </c>
      <c r="E680" s="220" t="s">
        <v>19</v>
      </c>
      <c r="F680" s="221" t="s">
        <v>175</v>
      </c>
      <c r="G680" s="218"/>
      <c r="H680" s="222">
        <v>19.600000000000001</v>
      </c>
      <c r="I680" s="223"/>
      <c r="J680" s="218"/>
      <c r="K680" s="218"/>
      <c r="L680" s="224"/>
      <c r="M680" s="225"/>
      <c r="N680" s="226"/>
      <c r="O680" s="226"/>
      <c r="P680" s="226"/>
      <c r="Q680" s="226"/>
      <c r="R680" s="226"/>
      <c r="S680" s="226"/>
      <c r="T680" s="22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28" t="s">
        <v>138</v>
      </c>
      <c r="AU680" s="228" t="s">
        <v>134</v>
      </c>
      <c r="AV680" s="13" t="s">
        <v>134</v>
      </c>
      <c r="AW680" s="13" t="s">
        <v>33</v>
      </c>
      <c r="AX680" s="13" t="s">
        <v>72</v>
      </c>
      <c r="AY680" s="228" t="s">
        <v>125</v>
      </c>
    </row>
    <row r="681" s="14" customFormat="1">
      <c r="A681" s="14"/>
      <c r="B681" s="229"/>
      <c r="C681" s="230"/>
      <c r="D681" s="219" t="s">
        <v>138</v>
      </c>
      <c r="E681" s="231" t="s">
        <v>19</v>
      </c>
      <c r="F681" s="232" t="s">
        <v>140</v>
      </c>
      <c r="G681" s="230"/>
      <c r="H681" s="233">
        <v>19.600000000000001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39" t="s">
        <v>138</v>
      </c>
      <c r="AU681" s="239" t="s">
        <v>134</v>
      </c>
      <c r="AV681" s="14" t="s">
        <v>141</v>
      </c>
      <c r="AW681" s="14" t="s">
        <v>33</v>
      </c>
      <c r="AX681" s="14" t="s">
        <v>72</v>
      </c>
      <c r="AY681" s="239" t="s">
        <v>125</v>
      </c>
    </row>
    <row r="682" s="13" customFormat="1">
      <c r="A682" s="13"/>
      <c r="B682" s="217"/>
      <c r="C682" s="218"/>
      <c r="D682" s="219" t="s">
        <v>138</v>
      </c>
      <c r="E682" s="220" t="s">
        <v>19</v>
      </c>
      <c r="F682" s="221" t="s">
        <v>176</v>
      </c>
      <c r="G682" s="218"/>
      <c r="H682" s="222">
        <v>5.7300000000000004</v>
      </c>
      <c r="I682" s="223"/>
      <c r="J682" s="218"/>
      <c r="K682" s="218"/>
      <c r="L682" s="224"/>
      <c r="M682" s="225"/>
      <c r="N682" s="226"/>
      <c r="O682" s="226"/>
      <c r="P682" s="226"/>
      <c r="Q682" s="226"/>
      <c r="R682" s="226"/>
      <c r="S682" s="226"/>
      <c r="T682" s="22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28" t="s">
        <v>138</v>
      </c>
      <c r="AU682" s="228" t="s">
        <v>134</v>
      </c>
      <c r="AV682" s="13" t="s">
        <v>134</v>
      </c>
      <c r="AW682" s="13" t="s">
        <v>33</v>
      </c>
      <c r="AX682" s="13" t="s">
        <v>72</v>
      </c>
      <c r="AY682" s="228" t="s">
        <v>125</v>
      </c>
    </row>
    <row r="683" s="14" customFormat="1">
      <c r="A683" s="14"/>
      <c r="B683" s="229"/>
      <c r="C683" s="230"/>
      <c r="D683" s="219" t="s">
        <v>138</v>
      </c>
      <c r="E683" s="231" t="s">
        <v>19</v>
      </c>
      <c r="F683" s="232" t="s">
        <v>140</v>
      </c>
      <c r="G683" s="230"/>
      <c r="H683" s="233">
        <v>5.7300000000000004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39" t="s">
        <v>138</v>
      </c>
      <c r="AU683" s="239" t="s">
        <v>134</v>
      </c>
      <c r="AV683" s="14" t="s">
        <v>141</v>
      </c>
      <c r="AW683" s="14" t="s">
        <v>33</v>
      </c>
      <c r="AX683" s="14" t="s">
        <v>72</v>
      </c>
      <c r="AY683" s="239" t="s">
        <v>125</v>
      </c>
    </row>
    <row r="684" s="15" customFormat="1">
      <c r="A684" s="15"/>
      <c r="B684" s="240"/>
      <c r="C684" s="241"/>
      <c r="D684" s="219" t="s">
        <v>138</v>
      </c>
      <c r="E684" s="242" t="s">
        <v>19</v>
      </c>
      <c r="F684" s="243" t="s">
        <v>148</v>
      </c>
      <c r="G684" s="241"/>
      <c r="H684" s="244">
        <v>33.880000000000003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0" t="s">
        <v>138</v>
      </c>
      <c r="AU684" s="250" t="s">
        <v>134</v>
      </c>
      <c r="AV684" s="15" t="s">
        <v>133</v>
      </c>
      <c r="AW684" s="15" t="s">
        <v>33</v>
      </c>
      <c r="AX684" s="15" t="s">
        <v>77</v>
      </c>
      <c r="AY684" s="250" t="s">
        <v>125</v>
      </c>
    </row>
    <row r="685" s="2" customFormat="1" ht="16.5" customHeight="1">
      <c r="A685" s="40"/>
      <c r="B685" s="41"/>
      <c r="C685" s="199" t="s">
        <v>1138</v>
      </c>
      <c r="D685" s="199" t="s">
        <v>128</v>
      </c>
      <c r="E685" s="200" t="s">
        <v>1139</v>
      </c>
      <c r="F685" s="201" t="s">
        <v>1140</v>
      </c>
      <c r="G685" s="202" t="s">
        <v>131</v>
      </c>
      <c r="H685" s="203">
        <v>32.645000000000003</v>
      </c>
      <c r="I685" s="204"/>
      <c r="J685" s="205">
        <f>ROUND(I685*H685,2)</f>
        <v>0</v>
      </c>
      <c r="K685" s="201" t="s">
        <v>132</v>
      </c>
      <c r="L685" s="46"/>
      <c r="M685" s="206" t="s">
        <v>19</v>
      </c>
      <c r="N685" s="207" t="s">
        <v>44</v>
      </c>
      <c r="O685" s="86"/>
      <c r="P685" s="208">
        <f>O685*H685</f>
        <v>0</v>
      </c>
      <c r="Q685" s="208">
        <v>0</v>
      </c>
      <c r="R685" s="208">
        <f>Q685*H685</f>
        <v>0</v>
      </c>
      <c r="S685" s="208">
        <v>0.081500000000000003</v>
      </c>
      <c r="T685" s="209">
        <f>S685*H685</f>
        <v>2.6605675000000004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0" t="s">
        <v>234</v>
      </c>
      <c r="AT685" s="210" t="s">
        <v>128</v>
      </c>
      <c r="AU685" s="210" t="s">
        <v>134</v>
      </c>
      <c r="AY685" s="19" t="s">
        <v>125</v>
      </c>
      <c r="BE685" s="211">
        <f>IF(N685="základní",J685,0)</f>
        <v>0</v>
      </c>
      <c r="BF685" s="211">
        <f>IF(N685="snížená",J685,0)</f>
        <v>0</v>
      </c>
      <c r="BG685" s="211">
        <f>IF(N685="zákl. přenesená",J685,0)</f>
        <v>0</v>
      </c>
      <c r="BH685" s="211">
        <f>IF(N685="sníž. přenesená",J685,0)</f>
        <v>0</v>
      </c>
      <c r="BI685" s="211">
        <f>IF(N685="nulová",J685,0)</f>
        <v>0</v>
      </c>
      <c r="BJ685" s="19" t="s">
        <v>134</v>
      </c>
      <c r="BK685" s="211">
        <f>ROUND(I685*H685,2)</f>
        <v>0</v>
      </c>
      <c r="BL685" s="19" t="s">
        <v>234</v>
      </c>
      <c r="BM685" s="210" t="s">
        <v>1141</v>
      </c>
    </row>
    <row r="686" s="2" customFormat="1">
      <c r="A686" s="40"/>
      <c r="B686" s="41"/>
      <c r="C686" s="42"/>
      <c r="D686" s="212" t="s">
        <v>136</v>
      </c>
      <c r="E686" s="42"/>
      <c r="F686" s="213" t="s">
        <v>1142</v>
      </c>
      <c r="G686" s="42"/>
      <c r="H686" s="42"/>
      <c r="I686" s="214"/>
      <c r="J686" s="42"/>
      <c r="K686" s="42"/>
      <c r="L686" s="46"/>
      <c r="M686" s="215"/>
      <c r="N686" s="216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136</v>
      </c>
      <c r="AU686" s="19" t="s">
        <v>134</v>
      </c>
    </row>
    <row r="687" s="13" customFormat="1">
      <c r="A687" s="13"/>
      <c r="B687" s="217"/>
      <c r="C687" s="218"/>
      <c r="D687" s="219" t="s">
        <v>138</v>
      </c>
      <c r="E687" s="220" t="s">
        <v>19</v>
      </c>
      <c r="F687" s="221" t="s">
        <v>249</v>
      </c>
      <c r="G687" s="218"/>
      <c r="H687" s="222">
        <v>8.7750000000000004</v>
      </c>
      <c r="I687" s="223"/>
      <c r="J687" s="218"/>
      <c r="K687" s="218"/>
      <c r="L687" s="224"/>
      <c r="M687" s="225"/>
      <c r="N687" s="226"/>
      <c r="O687" s="226"/>
      <c r="P687" s="226"/>
      <c r="Q687" s="226"/>
      <c r="R687" s="226"/>
      <c r="S687" s="226"/>
      <c r="T687" s="22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28" t="s">
        <v>138</v>
      </c>
      <c r="AU687" s="228" t="s">
        <v>134</v>
      </c>
      <c r="AV687" s="13" t="s">
        <v>134</v>
      </c>
      <c r="AW687" s="13" t="s">
        <v>33</v>
      </c>
      <c r="AX687" s="13" t="s">
        <v>72</v>
      </c>
      <c r="AY687" s="228" t="s">
        <v>125</v>
      </c>
    </row>
    <row r="688" s="14" customFormat="1">
      <c r="A688" s="14"/>
      <c r="B688" s="229"/>
      <c r="C688" s="230"/>
      <c r="D688" s="219" t="s">
        <v>138</v>
      </c>
      <c r="E688" s="231" t="s">
        <v>19</v>
      </c>
      <c r="F688" s="232" t="s">
        <v>140</v>
      </c>
      <c r="G688" s="230"/>
      <c r="H688" s="233">
        <v>8.7750000000000004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39" t="s">
        <v>138</v>
      </c>
      <c r="AU688" s="239" t="s">
        <v>134</v>
      </c>
      <c r="AV688" s="14" t="s">
        <v>141</v>
      </c>
      <c r="AW688" s="14" t="s">
        <v>33</v>
      </c>
      <c r="AX688" s="14" t="s">
        <v>72</v>
      </c>
      <c r="AY688" s="239" t="s">
        <v>125</v>
      </c>
    </row>
    <row r="689" s="13" customFormat="1">
      <c r="A689" s="13"/>
      <c r="B689" s="217"/>
      <c r="C689" s="218"/>
      <c r="D689" s="219" t="s">
        <v>138</v>
      </c>
      <c r="E689" s="220" t="s">
        <v>19</v>
      </c>
      <c r="F689" s="221" t="s">
        <v>250</v>
      </c>
      <c r="G689" s="218"/>
      <c r="H689" s="222">
        <v>18.140000000000001</v>
      </c>
      <c r="I689" s="223"/>
      <c r="J689" s="218"/>
      <c r="K689" s="218"/>
      <c r="L689" s="224"/>
      <c r="M689" s="225"/>
      <c r="N689" s="226"/>
      <c r="O689" s="226"/>
      <c r="P689" s="226"/>
      <c r="Q689" s="226"/>
      <c r="R689" s="226"/>
      <c r="S689" s="226"/>
      <c r="T689" s="22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28" t="s">
        <v>138</v>
      </c>
      <c r="AU689" s="228" t="s">
        <v>134</v>
      </c>
      <c r="AV689" s="13" t="s">
        <v>134</v>
      </c>
      <c r="AW689" s="13" t="s">
        <v>33</v>
      </c>
      <c r="AX689" s="13" t="s">
        <v>72</v>
      </c>
      <c r="AY689" s="228" t="s">
        <v>125</v>
      </c>
    </row>
    <row r="690" s="14" customFormat="1">
      <c r="A690" s="14"/>
      <c r="B690" s="229"/>
      <c r="C690" s="230"/>
      <c r="D690" s="219" t="s">
        <v>138</v>
      </c>
      <c r="E690" s="231" t="s">
        <v>19</v>
      </c>
      <c r="F690" s="232" t="s">
        <v>140</v>
      </c>
      <c r="G690" s="230"/>
      <c r="H690" s="233">
        <v>18.140000000000001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39" t="s">
        <v>138</v>
      </c>
      <c r="AU690" s="239" t="s">
        <v>134</v>
      </c>
      <c r="AV690" s="14" t="s">
        <v>141</v>
      </c>
      <c r="AW690" s="14" t="s">
        <v>33</v>
      </c>
      <c r="AX690" s="14" t="s">
        <v>72</v>
      </c>
      <c r="AY690" s="239" t="s">
        <v>125</v>
      </c>
    </row>
    <row r="691" s="13" customFormat="1">
      <c r="A691" s="13"/>
      <c r="B691" s="217"/>
      <c r="C691" s="218"/>
      <c r="D691" s="219" t="s">
        <v>138</v>
      </c>
      <c r="E691" s="220" t="s">
        <v>19</v>
      </c>
      <c r="F691" s="221" t="s">
        <v>176</v>
      </c>
      <c r="G691" s="218"/>
      <c r="H691" s="222">
        <v>5.7300000000000004</v>
      </c>
      <c r="I691" s="223"/>
      <c r="J691" s="218"/>
      <c r="K691" s="218"/>
      <c r="L691" s="224"/>
      <c r="M691" s="225"/>
      <c r="N691" s="226"/>
      <c r="O691" s="226"/>
      <c r="P691" s="226"/>
      <c r="Q691" s="226"/>
      <c r="R691" s="226"/>
      <c r="S691" s="226"/>
      <c r="T691" s="227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28" t="s">
        <v>138</v>
      </c>
      <c r="AU691" s="228" t="s">
        <v>134</v>
      </c>
      <c r="AV691" s="13" t="s">
        <v>134</v>
      </c>
      <c r="AW691" s="13" t="s">
        <v>33</v>
      </c>
      <c r="AX691" s="13" t="s">
        <v>72</v>
      </c>
      <c r="AY691" s="228" t="s">
        <v>125</v>
      </c>
    </row>
    <row r="692" s="14" customFormat="1">
      <c r="A692" s="14"/>
      <c r="B692" s="229"/>
      <c r="C692" s="230"/>
      <c r="D692" s="219" t="s">
        <v>138</v>
      </c>
      <c r="E692" s="231" t="s">
        <v>19</v>
      </c>
      <c r="F692" s="232" t="s">
        <v>140</v>
      </c>
      <c r="G692" s="230"/>
      <c r="H692" s="233">
        <v>5.7300000000000004</v>
      </c>
      <c r="I692" s="234"/>
      <c r="J692" s="230"/>
      <c r="K692" s="230"/>
      <c r="L692" s="235"/>
      <c r="M692" s="236"/>
      <c r="N692" s="237"/>
      <c r="O692" s="237"/>
      <c r="P692" s="237"/>
      <c r="Q692" s="237"/>
      <c r="R692" s="237"/>
      <c r="S692" s="237"/>
      <c r="T692" s="238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39" t="s">
        <v>138</v>
      </c>
      <c r="AU692" s="239" t="s">
        <v>134</v>
      </c>
      <c r="AV692" s="14" t="s">
        <v>141</v>
      </c>
      <c r="AW692" s="14" t="s">
        <v>33</v>
      </c>
      <c r="AX692" s="14" t="s">
        <v>72</v>
      </c>
      <c r="AY692" s="239" t="s">
        <v>125</v>
      </c>
    </row>
    <row r="693" s="15" customFormat="1">
      <c r="A693" s="15"/>
      <c r="B693" s="240"/>
      <c r="C693" s="241"/>
      <c r="D693" s="219" t="s">
        <v>138</v>
      </c>
      <c r="E693" s="242" t="s">
        <v>19</v>
      </c>
      <c r="F693" s="243" t="s">
        <v>148</v>
      </c>
      <c r="G693" s="241"/>
      <c r="H693" s="244">
        <v>32.644999999999996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0" t="s">
        <v>138</v>
      </c>
      <c r="AU693" s="250" t="s">
        <v>134</v>
      </c>
      <c r="AV693" s="15" t="s">
        <v>133</v>
      </c>
      <c r="AW693" s="15" t="s">
        <v>33</v>
      </c>
      <c r="AX693" s="15" t="s">
        <v>77</v>
      </c>
      <c r="AY693" s="250" t="s">
        <v>125</v>
      </c>
    </row>
    <row r="694" s="2" customFormat="1" ht="24.15" customHeight="1">
      <c r="A694" s="40"/>
      <c r="B694" s="41"/>
      <c r="C694" s="199" t="s">
        <v>1143</v>
      </c>
      <c r="D694" s="199" t="s">
        <v>128</v>
      </c>
      <c r="E694" s="200" t="s">
        <v>1144</v>
      </c>
      <c r="F694" s="201" t="s">
        <v>1145</v>
      </c>
      <c r="G694" s="202" t="s">
        <v>131</v>
      </c>
      <c r="H694" s="203">
        <v>33.880000000000003</v>
      </c>
      <c r="I694" s="204"/>
      <c r="J694" s="205">
        <f>ROUND(I694*H694,2)</f>
        <v>0</v>
      </c>
      <c r="K694" s="201" t="s">
        <v>132</v>
      </c>
      <c r="L694" s="46"/>
      <c r="M694" s="206" t="s">
        <v>19</v>
      </c>
      <c r="N694" s="207" t="s">
        <v>44</v>
      </c>
      <c r="O694" s="86"/>
      <c r="P694" s="208">
        <f>O694*H694</f>
        <v>0</v>
      </c>
      <c r="Q694" s="208">
        <v>0.0060499999999999998</v>
      </c>
      <c r="R694" s="208">
        <f>Q694*H694</f>
        <v>0.20497400000000002</v>
      </c>
      <c r="S694" s="208">
        <v>0</v>
      </c>
      <c r="T694" s="209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10" t="s">
        <v>234</v>
      </c>
      <c r="AT694" s="210" t="s">
        <v>128</v>
      </c>
      <c r="AU694" s="210" t="s">
        <v>134</v>
      </c>
      <c r="AY694" s="19" t="s">
        <v>125</v>
      </c>
      <c r="BE694" s="211">
        <f>IF(N694="základní",J694,0)</f>
        <v>0</v>
      </c>
      <c r="BF694" s="211">
        <f>IF(N694="snížená",J694,0)</f>
        <v>0</v>
      </c>
      <c r="BG694" s="211">
        <f>IF(N694="zákl. přenesená",J694,0)</f>
        <v>0</v>
      </c>
      <c r="BH694" s="211">
        <f>IF(N694="sníž. přenesená",J694,0)</f>
        <v>0</v>
      </c>
      <c r="BI694" s="211">
        <f>IF(N694="nulová",J694,0)</f>
        <v>0</v>
      </c>
      <c r="BJ694" s="19" t="s">
        <v>134</v>
      </c>
      <c r="BK694" s="211">
        <f>ROUND(I694*H694,2)</f>
        <v>0</v>
      </c>
      <c r="BL694" s="19" t="s">
        <v>234</v>
      </c>
      <c r="BM694" s="210" t="s">
        <v>1146</v>
      </c>
    </row>
    <row r="695" s="2" customFormat="1">
      <c r="A695" s="40"/>
      <c r="B695" s="41"/>
      <c r="C695" s="42"/>
      <c r="D695" s="212" t="s">
        <v>136</v>
      </c>
      <c r="E695" s="42"/>
      <c r="F695" s="213" t="s">
        <v>1147</v>
      </c>
      <c r="G695" s="42"/>
      <c r="H695" s="42"/>
      <c r="I695" s="214"/>
      <c r="J695" s="42"/>
      <c r="K695" s="42"/>
      <c r="L695" s="46"/>
      <c r="M695" s="215"/>
      <c r="N695" s="216"/>
      <c r="O695" s="86"/>
      <c r="P695" s="86"/>
      <c r="Q695" s="86"/>
      <c r="R695" s="86"/>
      <c r="S695" s="86"/>
      <c r="T695" s="87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9" t="s">
        <v>136</v>
      </c>
      <c r="AU695" s="19" t="s">
        <v>134</v>
      </c>
    </row>
    <row r="696" s="2" customFormat="1" ht="16.5" customHeight="1">
      <c r="A696" s="40"/>
      <c r="B696" s="41"/>
      <c r="C696" s="251" t="s">
        <v>1148</v>
      </c>
      <c r="D696" s="251" t="s">
        <v>321</v>
      </c>
      <c r="E696" s="252" t="s">
        <v>1149</v>
      </c>
      <c r="F696" s="253" t="s">
        <v>1150</v>
      </c>
      <c r="G696" s="254" t="s">
        <v>131</v>
      </c>
      <c r="H696" s="255">
        <v>37.268000000000001</v>
      </c>
      <c r="I696" s="256"/>
      <c r="J696" s="257">
        <f>ROUND(I696*H696,2)</f>
        <v>0</v>
      </c>
      <c r="K696" s="253" t="s">
        <v>132</v>
      </c>
      <c r="L696" s="258"/>
      <c r="M696" s="259" t="s">
        <v>19</v>
      </c>
      <c r="N696" s="260" t="s">
        <v>44</v>
      </c>
      <c r="O696" s="86"/>
      <c r="P696" s="208">
        <f>O696*H696</f>
        <v>0</v>
      </c>
      <c r="Q696" s="208">
        <v>0.0129</v>
      </c>
      <c r="R696" s="208">
        <f>Q696*H696</f>
        <v>0.4807572</v>
      </c>
      <c r="S696" s="208">
        <v>0</v>
      </c>
      <c r="T696" s="209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10" t="s">
        <v>324</v>
      </c>
      <c r="AT696" s="210" t="s">
        <v>321</v>
      </c>
      <c r="AU696" s="210" t="s">
        <v>134</v>
      </c>
      <c r="AY696" s="19" t="s">
        <v>125</v>
      </c>
      <c r="BE696" s="211">
        <f>IF(N696="základní",J696,0)</f>
        <v>0</v>
      </c>
      <c r="BF696" s="211">
        <f>IF(N696="snížená",J696,0)</f>
        <v>0</v>
      </c>
      <c r="BG696" s="211">
        <f>IF(N696="zákl. přenesená",J696,0)</f>
        <v>0</v>
      </c>
      <c r="BH696" s="211">
        <f>IF(N696="sníž. přenesená",J696,0)</f>
        <v>0</v>
      </c>
      <c r="BI696" s="211">
        <f>IF(N696="nulová",J696,0)</f>
        <v>0</v>
      </c>
      <c r="BJ696" s="19" t="s">
        <v>134</v>
      </c>
      <c r="BK696" s="211">
        <f>ROUND(I696*H696,2)</f>
        <v>0</v>
      </c>
      <c r="BL696" s="19" t="s">
        <v>234</v>
      </c>
      <c r="BM696" s="210" t="s">
        <v>1151</v>
      </c>
    </row>
    <row r="697" s="13" customFormat="1">
      <c r="A697" s="13"/>
      <c r="B697" s="217"/>
      <c r="C697" s="218"/>
      <c r="D697" s="219" t="s">
        <v>138</v>
      </c>
      <c r="E697" s="220" t="s">
        <v>19</v>
      </c>
      <c r="F697" s="221" t="s">
        <v>1152</v>
      </c>
      <c r="G697" s="218"/>
      <c r="H697" s="222">
        <v>37.268000000000001</v>
      </c>
      <c r="I697" s="223"/>
      <c r="J697" s="218"/>
      <c r="K697" s="218"/>
      <c r="L697" s="224"/>
      <c r="M697" s="225"/>
      <c r="N697" s="226"/>
      <c r="O697" s="226"/>
      <c r="P697" s="226"/>
      <c r="Q697" s="226"/>
      <c r="R697" s="226"/>
      <c r="S697" s="226"/>
      <c r="T697" s="22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28" t="s">
        <v>138</v>
      </c>
      <c r="AU697" s="228" t="s">
        <v>134</v>
      </c>
      <c r="AV697" s="13" t="s">
        <v>134</v>
      </c>
      <c r="AW697" s="13" t="s">
        <v>33</v>
      </c>
      <c r="AX697" s="13" t="s">
        <v>72</v>
      </c>
      <c r="AY697" s="228" t="s">
        <v>125</v>
      </c>
    </row>
    <row r="698" s="15" customFormat="1">
      <c r="A698" s="15"/>
      <c r="B698" s="240"/>
      <c r="C698" s="241"/>
      <c r="D698" s="219" t="s">
        <v>138</v>
      </c>
      <c r="E698" s="242" t="s">
        <v>19</v>
      </c>
      <c r="F698" s="243" t="s">
        <v>148</v>
      </c>
      <c r="G698" s="241"/>
      <c r="H698" s="244">
        <v>37.268000000000001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50" t="s">
        <v>138</v>
      </c>
      <c r="AU698" s="250" t="s">
        <v>134</v>
      </c>
      <c r="AV698" s="15" t="s">
        <v>133</v>
      </c>
      <c r="AW698" s="15" t="s">
        <v>33</v>
      </c>
      <c r="AX698" s="15" t="s">
        <v>77</v>
      </c>
      <c r="AY698" s="250" t="s">
        <v>125</v>
      </c>
    </row>
    <row r="699" s="2" customFormat="1" ht="21.75" customHeight="1">
      <c r="A699" s="40"/>
      <c r="B699" s="41"/>
      <c r="C699" s="199" t="s">
        <v>1153</v>
      </c>
      <c r="D699" s="199" t="s">
        <v>128</v>
      </c>
      <c r="E699" s="200" t="s">
        <v>1154</v>
      </c>
      <c r="F699" s="201" t="s">
        <v>1155</v>
      </c>
      <c r="G699" s="202" t="s">
        <v>131</v>
      </c>
      <c r="H699" s="203">
        <v>33.880000000000003</v>
      </c>
      <c r="I699" s="204"/>
      <c r="J699" s="205">
        <f>ROUND(I699*H699,2)</f>
        <v>0</v>
      </c>
      <c r="K699" s="201" t="s">
        <v>132</v>
      </c>
      <c r="L699" s="46"/>
      <c r="M699" s="206" t="s">
        <v>19</v>
      </c>
      <c r="N699" s="207" t="s">
        <v>44</v>
      </c>
      <c r="O699" s="86"/>
      <c r="P699" s="208">
        <f>O699*H699</f>
        <v>0</v>
      </c>
      <c r="Q699" s="208">
        <v>0</v>
      </c>
      <c r="R699" s="208">
        <f>Q699*H699</f>
        <v>0</v>
      </c>
      <c r="S699" s="208">
        <v>0</v>
      </c>
      <c r="T699" s="209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0" t="s">
        <v>234</v>
      </c>
      <c r="AT699" s="210" t="s">
        <v>128</v>
      </c>
      <c r="AU699" s="210" t="s">
        <v>134</v>
      </c>
      <c r="AY699" s="19" t="s">
        <v>125</v>
      </c>
      <c r="BE699" s="211">
        <f>IF(N699="základní",J699,0)</f>
        <v>0</v>
      </c>
      <c r="BF699" s="211">
        <f>IF(N699="snížená",J699,0)</f>
        <v>0</v>
      </c>
      <c r="BG699" s="211">
        <f>IF(N699="zákl. přenesená",J699,0)</f>
        <v>0</v>
      </c>
      <c r="BH699" s="211">
        <f>IF(N699="sníž. přenesená",J699,0)</f>
        <v>0</v>
      </c>
      <c r="BI699" s="211">
        <f>IF(N699="nulová",J699,0)</f>
        <v>0</v>
      </c>
      <c r="BJ699" s="19" t="s">
        <v>134</v>
      </c>
      <c r="BK699" s="211">
        <f>ROUND(I699*H699,2)</f>
        <v>0</v>
      </c>
      <c r="BL699" s="19" t="s">
        <v>234</v>
      </c>
      <c r="BM699" s="210" t="s">
        <v>1156</v>
      </c>
    </row>
    <row r="700" s="2" customFormat="1">
      <c r="A700" s="40"/>
      <c r="B700" s="41"/>
      <c r="C700" s="42"/>
      <c r="D700" s="212" t="s">
        <v>136</v>
      </c>
      <c r="E700" s="42"/>
      <c r="F700" s="213" t="s">
        <v>1157</v>
      </c>
      <c r="G700" s="42"/>
      <c r="H700" s="42"/>
      <c r="I700" s="214"/>
      <c r="J700" s="42"/>
      <c r="K700" s="42"/>
      <c r="L700" s="46"/>
      <c r="M700" s="215"/>
      <c r="N700" s="216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136</v>
      </c>
      <c r="AU700" s="19" t="s">
        <v>134</v>
      </c>
    </row>
    <row r="701" s="2" customFormat="1" ht="21.75" customHeight="1">
      <c r="A701" s="40"/>
      <c r="B701" s="41"/>
      <c r="C701" s="199" t="s">
        <v>1158</v>
      </c>
      <c r="D701" s="199" t="s">
        <v>128</v>
      </c>
      <c r="E701" s="200" t="s">
        <v>1159</v>
      </c>
      <c r="F701" s="201" t="s">
        <v>1160</v>
      </c>
      <c r="G701" s="202" t="s">
        <v>131</v>
      </c>
      <c r="H701" s="203">
        <v>33.880000000000003</v>
      </c>
      <c r="I701" s="204"/>
      <c r="J701" s="205">
        <f>ROUND(I701*H701,2)</f>
        <v>0</v>
      </c>
      <c r="K701" s="201" t="s">
        <v>132</v>
      </c>
      <c r="L701" s="46"/>
      <c r="M701" s="206" t="s">
        <v>19</v>
      </c>
      <c r="N701" s="207" t="s">
        <v>44</v>
      </c>
      <c r="O701" s="86"/>
      <c r="P701" s="208">
        <f>O701*H701</f>
        <v>0</v>
      </c>
      <c r="Q701" s="208">
        <v>0</v>
      </c>
      <c r="R701" s="208">
        <f>Q701*H701</f>
        <v>0</v>
      </c>
      <c r="S701" s="208">
        <v>0</v>
      </c>
      <c r="T701" s="209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0" t="s">
        <v>234</v>
      </c>
      <c r="AT701" s="210" t="s">
        <v>128</v>
      </c>
      <c r="AU701" s="210" t="s">
        <v>134</v>
      </c>
      <c r="AY701" s="19" t="s">
        <v>125</v>
      </c>
      <c r="BE701" s="211">
        <f>IF(N701="základní",J701,0)</f>
        <v>0</v>
      </c>
      <c r="BF701" s="211">
        <f>IF(N701="snížená",J701,0)</f>
        <v>0</v>
      </c>
      <c r="BG701" s="211">
        <f>IF(N701="zákl. přenesená",J701,0)</f>
        <v>0</v>
      </c>
      <c r="BH701" s="211">
        <f>IF(N701="sníž. přenesená",J701,0)</f>
        <v>0</v>
      </c>
      <c r="BI701" s="211">
        <f>IF(N701="nulová",J701,0)</f>
        <v>0</v>
      </c>
      <c r="BJ701" s="19" t="s">
        <v>134</v>
      </c>
      <c r="BK701" s="211">
        <f>ROUND(I701*H701,2)</f>
        <v>0</v>
      </c>
      <c r="BL701" s="19" t="s">
        <v>234</v>
      </c>
      <c r="BM701" s="210" t="s">
        <v>1161</v>
      </c>
    </row>
    <row r="702" s="2" customFormat="1">
      <c r="A702" s="40"/>
      <c r="B702" s="41"/>
      <c r="C702" s="42"/>
      <c r="D702" s="212" t="s">
        <v>136</v>
      </c>
      <c r="E702" s="42"/>
      <c r="F702" s="213" t="s">
        <v>1162</v>
      </c>
      <c r="G702" s="42"/>
      <c r="H702" s="42"/>
      <c r="I702" s="214"/>
      <c r="J702" s="42"/>
      <c r="K702" s="42"/>
      <c r="L702" s="46"/>
      <c r="M702" s="215"/>
      <c r="N702" s="216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136</v>
      </c>
      <c r="AU702" s="19" t="s">
        <v>134</v>
      </c>
    </row>
    <row r="703" s="2" customFormat="1" ht="16.5" customHeight="1">
      <c r="A703" s="40"/>
      <c r="B703" s="41"/>
      <c r="C703" s="199" t="s">
        <v>1163</v>
      </c>
      <c r="D703" s="199" t="s">
        <v>128</v>
      </c>
      <c r="E703" s="200" t="s">
        <v>1164</v>
      </c>
      <c r="F703" s="201" t="s">
        <v>1165</v>
      </c>
      <c r="G703" s="202" t="s">
        <v>184</v>
      </c>
      <c r="H703" s="203">
        <v>37.5</v>
      </c>
      <c r="I703" s="204"/>
      <c r="J703" s="205">
        <f>ROUND(I703*H703,2)</f>
        <v>0</v>
      </c>
      <c r="K703" s="201" t="s">
        <v>132</v>
      </c>
      <c r="L703" s="46"/>
      <c r="M703" s="206" t="s">
        <v>19</v>
      </c>
      <c r="N703" s="207" t="s">
        <v>44</v>
      </c>
      <c r="O703" s="86"/>
      <c r="P703" s="208">
        <f>O703*H703</f>
        <v>0</v>
      </c>
      <c r="Q703" s="208">
        <v>0.00055000000000000003</v>
      </c>
      <c r="R703" s="208">
        <f>Q703*H703</f>
        <v>0.020625000000000001</v>
      </c>
      <c r="S703" s="208">
        <v>0</v>
      </c>
      <c r="T703" s="209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0" t="s">
        <v>234</v>
      </c>
      <c r="AT703" s="210" t="s">
        <v>128</v>
      </c>
      <c r="AU703" s="210" t="s">
        <v>134</v>
      </c>
      <c r="AY703" s="19" t="s">
        <v>125</v>
      </c>
      <c r="BE703" s="211">
        <f>IF(N703="základní",J703,0)</f>
        <v>0</v>
      </c>
      <c r="BF703" s="211">
        <f>IF(N703="snížená",J703,0)</f>
        <v>0</v>
      </c>
      <c r="BG703" s="211">
        <f>IF(N703="zákl. přenesená",J703,0)</f>
        <v>0</v>
      </c>
      <c r="BH703" s="211">
        <f>IF(N703="sníž. přenesená",J703,0)</f>
        <v>0</v>
      </c>
      <c r="BI703" s="211">
        <f>IF(N703="nulová",J703,0)</f>
        <v>0</v>
      </c>
      <c r="BJ703" s="19" t="s">
        <v>134</v>
      </c>
      <c r="BK703" s="211">
        <f>ROUND(I703*H703,2)</f>
        <v>0</v>
      </c>
      <c r="BL703" s="19" t="s">
        <v>234</v>
      </c>
      <c r="BM703" s="210" t="s">
        <v>1166</v>
      </c>
    </row>
    <row r="704" s="2" customFormat="1">
      <c r="A704" s="40"/>
      <c r="B704" s="41"/>
      <c r="C704" s="42"/>
      <c r="D704" s="212" t="s">
        <v>136</v>
      </c>
      <c r="E704" s="42"/>
      <c r="F704" s="213" t="s">
        <v>1167</v>
      </c>
      <c r="G704" s="42"/>
      <c r="H704" s="42"/>
      <c r="I704" s="214"/>
      <c r="J704" s="42"/>
      <c r="K704" s="42"/>
      <c r="L704" s="46"/>
      <c r="M704" s="215"/>
      <c r="N704" s="216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136</v>
      </c>
      <c r="AU704" s="19" t="s">
        <v>134</v>
      </c>
    </row>
    <row r="705" s="13" customFormat="1">
      <c r="A705" s="13"/>
      <c r="B705" s="217"/>
      <c r="C705" s="218"/>
      <c r="D705" s="219" t="s">
        <v>138</v>
      </c>
      <c r="E705" s="220" t="s">
        <v>19</v>
      </c>
      <c r="F705" s="221" t="s">
        <v>1168</v>
      </c>
      <c r="G705" s="218"/>
      <c r="H705" s="222">
        <v>37.5</v>
      </c>
      <c r="I705" s="223"/>
      <c r="J705" s="218"/>
      <c r="K705" s="218"/>
      <c r="L705" s="224"/>
      <c r="M705" s="225"/>
      <c r="N705" s="226"/>
      <c r="O705" s="226"/>
      <c r="P705" s="226"/>
      <c r="Q705" s="226"/>
      <c r="R705" s="226"/>
      <c r="S705" s="226"/>
      <c r="T705" s="22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28" t="s">
        <v>138</v>
      </c>
      <c r="AU705" s="228" t="s">
        <v>134</v>
      </c>
      <c r="AV705" s="13" t="s">
        <v>134</v>
      </c>
      <c r="AW705" s="13" t="s">
        <v>33</v>
      </c>
      <c r="AX705" s="13" t="s">
        <v>77</v>
      </c>
      <c r="AY705" s="228" t="s">
        <v>125</v>
      </c>
    </row>
    <row r="706" s="2" customFormat="1" ht="16.5" customHeight="1">
      <c r="A706" s="40"/>
      <c r="B706" s="41"/>
      <c r="C706" s="199" t="s">
        <v>1169</v>
      </c>
      <c r="D706" s="199" t="s">
        <v>128</v>
      </c>
      <c r="E706" s="200" t="s">
        <v>1170</v>
      </c>
      <c r="F706" s="201" t="s">
        <v>1171</v>
      </c>
      <c r="G706" s="202" t="s">
        <v>184</v>
      </c>
      <c r="H706" s="203">
        <v>16.34</v>
      </c>
      <c r="I706" s="204"/>
      <c r="J706" s="205">
        <f>ROUND(I706*H706,2)</f>
        <v>0</v>
      </c>
      <c r="K706" s="201" t="s">
        <v>132</v>
      </c>
      <c r="L706" s="46"/>
      <c r="M706" s="206" t="s">
        <v>19</v>
      </c>
      <c r="N706" s="207" t="s">
        <v>44</v>
      </c>
      <c r="O706" s="86"/>
      <c r="P706" s="208">
        <f>O706*H706</f>
        <v>0</v>
      </c>
      <c r="Q706" s="208">
        <v>0.00050000000000000001</v>
      </c>
      <c r="R706" s="208">
        <f>Q706*H706</f>
        <v>0.0081700000000000002</v>
      </c>
      <c r="S706" s="208">
        <v>0</v>
      </c>
      <c r="T706" s="209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10" t="s">
        <v>234</v>
      </c>
      <c r="AT706" s="210" t="s">
        <v>128</v>
      </c>
      <c r="AU706" s="210" t="s">
        <v>134</v>
      </c>
      <c r="AY706" s="19" t="s">
        <v>125</v>
      </c>
      <c r="BE706" s="211">
        <f>IF(N706="základní",J706,0)</f>
        <v>0</v>
      </c>
      <c r="BF706" s="211">
        <f>IF(N706="snížená",J706,0)</f>
        <v>0</v>
      </c>
      <c r="BG706" s="211">
        <f>IF(N706="zákl. přenesená",J706,0)</f>
        <v>0</v>
      </c>
      <c r="BH706" s="211">
        <f>IF(N706="sníž. přenesená",J706,0)</f>
        <v>0</v>
      </c>
      <c r="BI706" s="211">
        <f>IF(N706="nulová",J706,0)</f>
        <v>0</v>
      </c>
      <c r="BJ706" s="19" t="s">
        <v>134</v>
      </c>
      <c r="BK706" s="211">
        <f>ROUND(I706*H706,2)</f>
        <v>0</v>
      </c>
      <c r="BL706" s="19" t="s">
        <v>234</v>
      </c>
      <c r="BM706" s="210" t="s">
        <v>1172</v>
      </c>
    </row>
    <row r="707" s="2" customFormat="1">
      <c r="A707" s="40"/>
      <c r="B707" s="41"/>
      <c r="C707" s="42"/>
      <c r="D707" s="212" t="s">
        <v>136</v>
      </c>
      <c r="E707" s="42"/>
      <c r="F707" s="213" t="s">
        <v>1173</v>
      </c>
      <c r="G707" s="42"/>
      <c r="H707" s="42"/>
      <c r="I707" s="214"/>
      <c r="J707" s="42"/>
      <c r="K707" s="42"/>
      <c r="L707" s="46"/>
      <c r="M707" s="215"/>
      <c r="N707" s="216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136</v>
      </c>
      <c r="AU707" s="19" t="s">
        <v>134</v>
      </c>
    </row>
    <row r="708" s="13" customFormat="1">
      <c r="A708" s="13"/>
      <c r="B708" s="217"/>
      <c r="C708" s="218"/>
      <c r="D708" s="219" t="s">
        <v>138</v>
      </c>
      <c r="E708" s="220" t="s">
        <v>19</v>
      </c>
      <c r="F708" s="221" t="s">
        <v>1174</v>
      </c>
      <c r="G708" s="218"/>
      <c r="H708" s="222">
        <v>16.34</v>
      </c>
      <c r="I708" s="223"/>
      <c r="J708" s="218"/>
      <c r="K708" s="218"/>
      <c r="L708" s="224"/>
      <c r="M708" s="225"/>
      <c r="N708" s="226"/>
      <c r="O708" s="226"/>
      <c r="P708" s="226"/>
      <c r="Q708" s="226"/>
      <c r="R708" s="226"/>
      <c r="S708" s="226"/>
      <c r="T708" s="227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28" t="s">
        <v>138</v>
      </c>
      <c r="AU708" s="228" t="s">
        <v>134</v>
      </c>
      <c r="AV708" s="13" t="s">
        <v>134</v>
      </c>
      <c r="AW708" s="13" t="s">
        <v>33</v>
      </c>
      <c r="AX708" s="13" t="s">
        <v>77</v>
      </c>
      <c r="AY708" s="228" t="s">
        <v>125</v>
      </c>
    </row>
    <row r="709" s="2" customFormat="1" ht="24.15" customHeight="1">
      <c r="A709" s="40"/>
      <c r="B709" s="41"/>
      <c r="C709" s="199" t="s">
        <v>1175</v>
      </c>
      <c r="D709" s="199" t="s">
        <v>128</v>
      </c>
      <c r="E709" s="200" t="s">
        <v>1176</v>
      </c>
      <c r="F709" s="201" t="s">
        <v>1177</v>
      </c>
      <c r="G709" s="202" t="s">
        <v>330</v>
      </c>
      <c r="H709" s="261"/>
      <c r="I709" s="204"/>
      <c r="J709" s="205">
        <f>ROUND(I709*H709,2)</f>
        <v>0</v>
      </c>
      <c r="K709" s="201" t="s">
        <v>132</v>
      </c>
      <c r="L709" s="46"/>
      <c r="M709" s="206" t="s">
        <v>19</v>
      </c>
      <c r="N709" s="207" t="s">
        <v>44</v>
      </c>
      <c r="O709" s="86"/>
      <c r="P709" s="208">
        <f>O709*H709</f>
        <v>0</v>
      </c>
      <c r="Q709" s="208">
        <v>0</v>
      </c>
      <c r="R709" s="208">
        <f>Q709*H709</f>
        <v>0</v>
      </c>
      <c r="S709" s="208">
        <v>0</v>
      </c>
      <c r="T709" s="209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0" t="s">
        <v>234</v>
      </c>
      <c r="AT709" s="210" t="s">
        <v>128</v>
      </c>
      <c r="AU709" s="210" t="s">
        <v>134</v>
      </c>
      <c r="AY709" s="19" t="s">
        <v>125</v>
      </c>
      <c r="BE709" s="211">
        <f>IF(N709="základní",J709,0)</f>
        <v>0</v>
      </c>
      <c r="BF709" s="211">
        <f>IF(N709="snížená",J709,0)</f>
        <v>0</v>
      </c>
      <c r="BG709" s="211">
        <f>IF(N709="zákl. přenesená",J709,0)</f>
        <v>0</v>
      </c>
      <c r="BH709" s="211">
        <f>IF(N709="sníž. přenesená",J709,0)</f>
        <v>0</v>
      </c>
      <c r="BI709" s="211">
        <f>IF(N709="nulová",J709,0)</f>
        <v>0</v>
      </c>
      <c r="BJ709" s="19" t="s">
        <v>134</v>
      </c>
      <c r="BK709" s="211">
        <f>ROUND(I709*H709,2)</f>
        <v>0</v>
      </c>
      <c r="BL709" s="19" t="s">
        <v>234</v>
      </c>
      <c r="BM709" s="210" t="s">
        <v>1178</v>
      </c>
    </row>
    <row r="710" s="2" customFormat="1">
      <c r="A710" s="40"/>
      <c r="B710" s="41"/>
      <c r="C710" s="42"/>
      <c r="D710" s="212" t="s">
        <v>136</v>
      </c>
      <c r="E710" s="42"/>
      <c r="F710" s="213" t="s">
        <v>1179</v>
      </c>
      <c r="G710" s="42"/>
      <c r="H710" s="42"/>
      <c r="I710" s="214"/>
      <c r="J710" s="42"/>
      <c r="K710" s="42"/>
      <c r="L710" s="46"/>
      <c r="M710" s="215"/>
      <c r="N710" s="216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136</v>
      </c>
      <c r="AU710" s="19" t="s">
        <v>134</v>
      </c>
    </row>
    <row r="711" s="12" customFormat="1" ht="22.8" customHeight="1">
      <c r="A711" s="12"/>
      <c r="B711" s="183"/>
      <c r="C711" s="184"/>
      <c r="D711" s="185" t="s">
        <v>71</v>
      </c>
      <c r="E711" s="197" t="s">
        <v>1180</v>
      </c>
      <c r="F711" s="197" t="s">
        <v>1181</v>
      </c>
      <c r="G711" s="184"/>
      <c r="H711" s="184"/>
      <c r="I711" s="187"/>
      <c r="J711" s="198">
        <f>BK711</f>
        <v>0</v>
      </c>
      <c r="K711" s="184"/>
      <c r="L711" s="189"/>
      <c r="M711" s="190"/>
      <c r="N711" s="191"/>
      <c r="O711" s="191"/>
      <c r="P711" s="192">
        <f>SUM(P712:P756)</f>
        <v>0</v>
      </c>
      <c r="Q711" s="191"/>
      <c r="R711" s="192">
        <f>SUM(R712:R756)</f>
        <v>0.030086180000000001</v>
      </c>
      <c r="S711" s="191"/>
      <c r="T711" s="193">
        <f>SUM(T712:T756)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194" t="s">
        <v>134</v>
      </c>
      <c r="AT711" s="195" t="s">
        <v>71</v>
      </c>
      <c r="AU711" s="195" t="s">
        <v>77</v>
      </c>
      <c r="AY711" s="194" t="s">
        <v>125</v>
      </c>
      <c r="BK711" s="196">
        <f>SUM(BK712:BK756)</f>
        <v>0</v>
      </c>
    </row>
    <row r="712" s="2" customFormat="1" ht="16.5" customHeight="1">
      <c r="A712" s="40"/>
      <c r="B712" s="41"/>
      <c r="C712" s="199" t="s">
        <v>1182</v>
      </c>
      <c r="D712" s="199" t="s">
        <v>128</v>
      </c>
      <c r="E712" s="200" t="s">
        <v>1183</v>
      </c>
      <c r="F712" s="201" t="s">
        <v>1184</v>
      </c>
      <c r="G712" s="202" t="s">
        <v>131</v>
      </c>
      <c r="H712" s="203">
        <v>13.77</v>
      </c>
      <c r="I712" s="204"/>
      <c r="J712" s="205">
        <f>ROUND(I712*H712,2)</f>
        <v>0</v>
      </c>
      <c r="K712" s="201" t="s">
        <v>132</v>
      </c>
      <c r="L712" s="46"/>
      <c r="M712" s="206" t="s">
        <v>19</v>
      </c>
      <c r="N712" s="207" t="s">
        <v>44</v>
      </c>
      <c r="O712" s="86"/>
      <c r="P712" s="208">
        <f>O712*H712</f>
        <v>0</v>
      </c>
      <c r="Q712" s="208">
        <v>0</v>
      </c>
      <c r="R712" s="208">
        <f>Q712*H712</f>
        <v>0</v>
      </c>
      <c r="S712" s="208">
        <v>0</v>
      </c>
      <c r="T712" s="209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0" t="s">
        <v>234</v>
      </c>
      <c r="AT712" s="210" t="s">
        <v>128</v>
      </c>
      <c r="AU712" s="210" t="s">
        <v>134</v>
      </c>
      <c r="AY712" s="19" t="s">
        <v>125</v>
      </c>
      <c r="BE712" s="211">
        <f>IF(N712="základní",J712,0)</f>
        <v>0</v>
      </c>
      <c r="BF712" s="211">
        <f>IF(N712="snížená",J712,0)</f>
        <v>0</v>
      </c>
      <c r="BG712" s="211">
        <f>IF(N712="zákl. přenesená",J712,0)</f>
        <v>0</v>
      </c>
      <c r="BH712" s="211">
        <f>IF(N712="sníž. přenesená",J712,0)</f>
        <v>0</v>
      </c>
      <c r="BI712" s="211">
        <f>IF(N712="nulová",J712,0)</f>
        <v>0</v>
      </c>
      <c r="BJ712" s="19" t="s">
        <v>134</v>
      </c>
      <c r="BK712" s="211">
        <f>ROUND(I712*H712,2)</f>
        <v>0</v>
      </c>
      <c r="BL712" s="19" t="s">
        <v>234</v>
      </c>
      <c r="BM712" s="210" t="s">
        <v>1185</v>
      </c>
    </row>
    <row r="713" s="2" customFormat="1">
      <c r="A713" s="40"/>
      <c r="B713" s="41"/>
      <c r="C713" s="42"/>
      <c r="D713" s="212" t="s">
        <v>136</v>
      </c>
      <c r="E713" s="42"/>
      <c r="F713" s="213" t="s">
        <v>1186</v>
      </c>
      <c r="G713" s="42"/>
      <c r="H713" s="42"/>
      <c r="I713" s="214"/>
      <c r="J713" s="42"/>
      <c r="K713" s="42"/>
      <c r="L713" s="46"/>
      <c r="M713" s="215"/>
      <c r="N713" s="216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136</v>
      </c>
      <c r="AU713" s="19" t="s">
        <v>134</v>
      </c>
    </row>
    <row r="714" s="13" customFormat="1">
      <c r="A714" s="13"/>
      <c r="B714" s="217"/>
      <c r="C714" s="218"/>
      <c r="D714" s="219" t="s">
        <v>138</v>
      </c>
      <c r="E714" s="220" t="s">
        <v>19</v>
      </c>
      <c r="F714" s="221" t="s">
        <v>202</v>
      </c>
      <c r="G714" s="218"/>
      <c r="H714" s="222">
        <v>13.77</v>
      </c>
      <c r="I714" s="223"/>
      <c r="J714" s="218"/>
      <c r="K714" s="218"/>
      <c r="L714" s="224"/>
      <c r="M714" s="225"/>
      <c r="N714" s="226"/>
      <c r="O714" s="226"/>
      <c r="P714" s="226"/>
      <c r="Q714" s="226"/>
      <c r="R714" s="226"/>
      <c r="S714" s="226"/>
      <c r="T714" s="227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28" t="s">
        <v>138</v>
      </c>
      <c r="AU714" s="228" t="s">
        <v>134</v>
      </c>
      <c r="AV714" s="13" t="s">
        <v>134</v>
      </c>
      <c r="AW714" s="13" t="s">
        <v>33</v>
      </c>
      <c r="AX714" s="13" t="s">
        <v>77</v>
      </c>
      <c r="AY714" s="228" t="s">
        <v>125</v>
      </c>
    </row>
    <row r="715" s="2" customFormat="1" ht="16.5" customHeight="1">
      <c r="A715" s="40"/>
      <c r="B715" s="41"/>
      <c r="C715" s="251" t="s">
        <v>1187</v>
      </c>
      <c r="D715" s="251" t="s">
        <v>321</v>
      </c>
      <c r="E715" s="252" t="s">
        <v>1188</v>
      </c>
      <c r="F715" s="253" t="s">
        <v>1189</v>
      </c>
      <c r="G715" s="254" t="s">
        <v>131</v>
      </c>
      <c r="H715" s="255">
        <v>13.77</v>
      </c>
      <c r="I715" s="256"/>
      <c r="J715" s="257">
        <f>ROUND(I715*H715,2)</f>
        <v>0</v>
      </c>
      <c r="K715" s="253" t="s">
        <v>132</v>
      </c>
      <c r="L715" s="258"/>
      <c r="M715" s="259" t="s">
        <v>19</v>
      </c>
      <c r="N715" s="260" t="s">
        <v>44</v>
      </c>
      <c r="O715" s="86"/>
      <c r="P715" s="208">
        <f>O715*H715</f>
        <v>0</v>
      </c>
      <c r="Q715" s="208">
        <v>5.0000000000000002E-05</v>
      </c>
      <c r="R715" s="208">
        <f>Q715*H715</f>
        <v>0.00068849999999999998</v>
      </c>
      <c r="S715" s="208">
        <v>0</v>
      </c>
      <c r="T715" s="209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0" t="s">
        <v>324</v>
      </c>
      <c r="AT715" s="210" t="s">
        <v>321</v>
      </c>
      <c r="AU715" s="210" t="s">
        <v>134</v>
      </c>
      <c r="AY715" s="19" t="s">
        <v>125</v>
      </c>
      <c r="BE715" s="211">
        <f>IF(N715="základní",J715,0)</f>
        <v>0</v>
      </c>
      <c r="BF715" s="211">
        <f>IF(N715="snížená",J715,0)</f>
        <v>0</v>
      </c>
      <c r="BG715" s="211">
        <f>IF(N715="zákl. přenesená",J715,0)</f>
        <v>0</v>
      </c>
      <c r="BH715" s="211">
        <f>IF(N715="sníž. přenesená",J715,0)</f>
        <v>0</v>
      </c>
      <c r="BI715" s="211">
        <f>IF(N715="nulová",J715,0)</f>
        <v>0</v>
      </c>
      <c r="BJ715" s="19" t="s">
        <v>134</v>
      </c>
      <c r="BK715" s="211">
        <f>ROUND(I715*H715,2)</f>
        <v>0</v>
      </c>
      <c r="BL715" s="19" t="s">
        <v>234</v>
      </c>
      <c r="BM715" s="210" t="s">
        <v>1190</v>
      </c>
    </row>
    <row r="716" s="2" customFormat="1" ht="24.15" customHeight="1">
      <c r="A716" s="40"/>
      <c r="B716" s="41"/>
      <c r="C716" s="199" t="s">
        <v>1191</v>
      </c>
      <c r="D716" s="199" t="s">
        <v>128</v>
      </c>
      <c r="E716" s="200" t="s">
        <v>1192</v>
      </c>
      <c r="F716" s="201" t="s">
        <v>1193</v>
      </c>
      <c r="G716" s="202" t="s">
        <v>131</v>
      </c>
      <c r="H716" s="203">
        <v>22.428000000000001</v>
      </c>
      <c r="I716" s="204"/>
      <c r="J716" s="205">
        <f>ROUND(I716*H716,2)</f>
        <v>0</v>
      </c>
      <c r="K716" s="201" t="s">
        <v>132</v>
      </c>
      <c r="L716" s="46"/>
      <c r="M716" s="206" t="s">
        <v>19</v>
      </c>
      <c r="N716" s="207" t="s">
        <v>44</v>
      </c>
      <c r="O716" s="86"/>
      <c r="P716" s="208">
        <f>O716*H716</f>
        <v>0</v>
      </c>
      <c r="Q716" s="208">
        <v>2.0000000000000002E-05</v>
      </c>
      <c r="R716" s="208">
        <f>Q716*H716</f>
        <v>0.00044856000000000003</v>
      </c>
      <c r="S716" s="208">
        <v>0</v>
      </c>
      <c r="T716" s="209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0" t="s">
        <v>234</v>
      </c>
      <c r="AT716" s="210" t="s">
        <v>128</v>
      </c>
      <c r="AU716" s="210" t="s">
        <v>134</v>
      </c>
      <c r="AY716" s="19" t="s">
        <v>125</v>
      </c>
      <c r="BE716" s="211">
        <f>IF(N716="základní",J716,0)</f>
        <v>0</v>
      </c>
      <c r="BF716" s="211">
        <f>IF(N716="snížená",J716,0)</f>
        <v>0</v>
      </c>
      <c r="BG716" s="211">
        <f>IF(N716="zákl. přenesená",J716,0)</f>
        <v>0</v>
      </c>
      <c r="BH716" s="211">
        <f>IF(N716="sníž. přenesená",J716,0)</f>
        <v>0</v>
      </c>
      <c r="BI716" s="211">
        <f>IF(N716="nulová",J716,0)</f>
        <v>0</v>
      </c>
      <c r="BJ716" s="19" t="s">
        <v>134</v>
      </c>
      <c r="BK716" s="211">
        <f>ROUND(I716*H716,2)</f>
        <v>0</v>
      </c>
      <c r="BL716" s="19" t="s">
        <v>234</v>
      </c>
      <c r="BM716" s="210" t="s">
        <v>1194</v>
      </c>
    </row>
    <row r="717" s="2" customFormat="1">
      <c r="A717" s="40"/>
      <c r="B717" s="41"/>
      <c r="C717" s="42"/>
      <c r="D717" s="212" t="s">
        <v>136</v>
      </c>
      <c r="E717" s="42"/>
      <c r="F717" s="213" t="s">
        <v>1195</v>
      </c>
      <c r="G717" s="42"/>
      <c r="H717" s="42"/>
      <c r="I717" s="214"/>
      <c r="J717" s="42"/>
      <c r="K717" s="42"/>
      <c r="L717" s="46"/>
      <c r="M717" s="215"/>
      <c r="N717" s="216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136</v>
      </c>
      <c r="AU717" s="19" t="s">
        <v>134</v>
      </c>
    </row>
    <row r="718" s="13" customFormat="1">
      <c r="A718" s="13"/>
      <c r="B718" s="217"/>
      <c r="C718" s="218"/>
      <c r="D718" s="219" t="s">
        <v>138</v>
      </c>
      <c r="E718" s="220" t="s">
        <v>19</v>
      </c>
      <c r="F718" s="221" t="s">
        <v>1196</v>
      </c>
      <c r="G718" s="218"/>
      <c r="H718" s="222">
        <v>22.428000000000001</v>
      </c>
      <c r="I718" s="223"/>
      <c r="J718" s="218"/>
      <c r="K718" s="218"/>
      <c r="L718" s="224"/>
      <c r="M718" s="225"/>
      <c r="N718" s="226"/>
      <c r="O718" s="226"/>
      <c r="P718" s="226"/>
      <c r="Q718" s="226"/>
      <c r="R718" s="226"/>
      <c r="S718" s="226"/>
      <c r="T718" s="227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28" t="s">
        <v>138</v>
      </c>
      <c r="AU718" s="228" t="s">
        <v>134</v>
      </c>
      <c r="AV718" s="13" t="s">
        <v>134</v>
      </c>
      <c r="AW718" s="13" t="s">
        <v>33</v>
      </c>
      <c r="AX718" s="13" t="s">
        <v>77</v>
      </c>
      <c r="AY718" s="228" t="s">
        <v>125</v>
      </c>
    </row>
    <row r="719" s="2" customFormat="1" ht="16.5" customHeight="1">
      <c r="A719" s="40"/>
      <c r="B719" s="41"/>
      <c r="C719" s="199" t="s">
        <v>1197</v>
      </c>
      <c r="D719" s="199" t="s">
        <v>128</v>
      </c>
      <c r="E719" s="200" t="s">
        <v>1198</v>
      </c>
      <c r="F719" s="201" t="s">
        <v>1199</v>
      </c>
      <c r="G719" s="202" t="s">
        <v>131</v>
      </c>
      <c r="H719" s="203">
        <v>22.428000000000001</v>
      </c>
      <c r="I719" s="204"/>
      <c r="J719" s="205">
        <f>ROUND(I719*H719,2)</f>
        <v>0</v>
      </c>
      <c r="K719" s="201" t="s">
        <v>132</v>
      </c>
      <c r="L719" s="46"/>
      <c r="M719" s="206" t="s">
        <v>19</v>
      </c>
      <c r="N719" s="207" t="s">
        <v>44</v>
      </c>
      <c r="O719" s="86"/>
      <c r="P719" s="208">
        <f>O719*H719</f>
        <v>0</v>
      </c>
      <c r="Q719" s="208">
        <v>0</v>
      </c>
      <c r="R719" s="208">
        <f>Q719*H719</f>
        <v>0</v>
      </c>
      <c r="S719" s="208">
        <v>0</v>
      </c>
      <c r="T719" s="209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0" t="s">
        <v>234</v>
      </c>
      <c r="AT719" s="210" t="s">
        <v>128</v>
      </c>
      <c r="AU719" s="210" t="s">
        <v>134</v>
      </c>
      <c r="AY719" s="19" t="s">
        <v>125</v>
      </c>
      <c r="BE719" s="211">
        <f>IF(N719="základní",J719,0)</f>
        <v>0</v>
      </c>
      <c r="BF719" s="211">
        <f>IF(N719="snížená",J719,0)</f>
        <v>0</v>
      </c>
      <c r="BG719" s="211">
        <f>IF(N719="zákl. přenesená",J719,0)</f>
        <v>0</v>
      </c>
      <c r="BH719" s="211">
        <f>IF(N719="sníž. přenesená",J719,0)</f>
        <v>0</v>
      </c>
      <c r="BI719" s="211">
        <f>IF(N719="nulová",J719,0)</f>
        <v>0</v>
      </c>
      <c r="BJ719" s="19" t="s">
        <v>134</v>
      </c>
      <c r="BK719" s="211">
        <f>ROUND(I719*H719,2)</f>
        <v>0</v>
      </c>
      <c r="BL719" s="19" t="s">
        <v>234</v>
      </c>
      <c r="BM719" s="210" t="s">
        <v>1200</v>
      </c>
    </row>
    <row r="720" s="2" customFormat="1">
      <c r="A720" s="40"/>
      <c r="B720" s="41"/>
      <c r="C720" s="42"/>
      <c r="D720" s="212" t="s">
        <v>136</v>
      </c>
      <c r="E720" s="42"/>
      <c r="F720" s="213" t="s">
        <v>1201</v>
      </c>
      <c r="G720" s="42"/>
      <c r="H720" s="42"/>
      <c r="I720" s="214"/>
      <c r="J720" s="42"/>
      <c r="K720" s="42"/>
      <c r="L720" s="46"/>
      <c r="M720" s="215"/>
      <c r="N720" s="216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136</v>
      </c>
      <c r="AU720" s="19" t="s">
        <v>134</v>
      </c>
    </row>
    <row r="721" s="2" customFormat="1" ht="16.5" customHeight="1">
      <c r="A721" s="40"/>
      <c r="B721" s="41"/>
      <c r="C721" s="199" t="s">
        <v>1202</v>
      </c>
      <c r="D721" s="199" t="s">
        <v>128</v>
      </c>
      <c r="E721" s="200" t="s">
        <v>1203</v>
      </c>
      <c r="F721" s="201" t="s">
        <v>1204</v>
      </c>
      <c r="G721" s="202" t="s">
        <v>131</v>
      </c>
      <c r="H721" s="203">
        <v>22.428000000000001</v>
      </c>
      <c r="I721" s="204"/>
      <c r="J721" s="205">
        <f>ROUND(I721*H721,2)</f>
        <v>0</v>
      </c>
      <c r="K721" s="201" t="s">
        <v>132</v>
      </c>
      <c r="L721" s="46"/>
      <c r="M721" s="206" t="s">
        <v>19</v>
      </c>
      <c r="N721" s="207" t="s">
        <v>44</v>
      </c>
      <c r="O721" s="86"/>
      <c r="P721" s="208">
        <f>O721*H721</f>
        <v>0</v>
      </c>
      <c r="Q721" s="208">
        <v>2.0000000000000002E-05</v>
      </c>
      <c r="R721" s="208">
        <f>Q721*H721</f>
        <v>0.00044856000000000003</v>
      </c>
      <c r="S721" s="208">
        <v>0</v>
      </c>
      <c r="T721" s="209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0" t="s">
        <v>234</v>
      </c>
      <c r="AT721" s="210" t="s">
        <v>128</v>
      </c>
      <c r="AU721" s="210" t="s">
        <v>134</v>
      </c>
      <c r="AY721" s="19" t="s">
        <v>125</v>
      </c>
      <c r="BE721" s="211">
        <f>IF(N721="základní",J721,0)</f>
        <v>0</v>
      </c>
      <c r="BF721" s="211">
        <f>IF(N721="snížená",J721,0)</f>
        <v>0</v>
      </c>
      <c r="BG721" s="211">
        <f>IF(N721="zákl. přenesená",J721,0)</f>
        <v>0</v>
      </c>
      <c r="BH721" s="211">
        <f>IF(N721="sníž. přenesená",J721,0)</f>
        <v>0</v>
      </c>
      <c r="BI721" s="211">
        <f>IF(N721="nulová",J721,0)</f>
        <v>0</v>
      </c>
      <c r="BJ721" s="19" t="s">
        <v>134</v>
      </c>
      <c r="BK721" s="211">
        <f>ROUND(I721*H721,2)</f>
        <v>0</v>
      </c>
      <c r="BL721" s="19" t="s">
        <v>234</v>
      </c>
      <c r="BM721" s="210" t="s">
        <v>1205</v>
      </c>
    </row>
    <row r="722" s="2" customFormat="1">
      <c r="A722" s="40"/>
      <c r="B722" s="41"/>
      <c r="C722" s="42"/>
      <c r="D722" s="212" t="s">
        <v>136</v>
      </c>
      <c r="E722" s="42"/>
      <c r="F722" s="213" t="s">
        <v>1206</v>
      </c>
      <c r="G722" s="42"/>
      <c r="H722" s="42"/>
      <c r="I722" s="214"/>
      <c r="J722" s="42"/>
      <c r="K722" s="42"/>
      <c r="L722" s="46"/>
      <c r="M722" s="215"/>
      <c r="N722" s="216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136</v>
      </c>
      <c r="AU722" s="19" t="s">
        <v>134</v>
      </c>
    </row>
    <row r="723" s="2" customFormat="1" ht="16.5" customHeight="1">
      <c r="A723" s="40"/>
      <c r="B723" s="41"/>
      <c r="C723" s="199" t="s">
        <v>1207</v>
      </c>
      <c r="D723" s="199" t="s">
        <v>128</v>
      </c>
      <c r="E723" s="200" t="s">
        <v>1208</v>
      </c>
      <c r="F723" s="201" t="s">
        <v>1209</v>
      </c>
      <c r="G723" s="202" t="s">
        <v>131</v>
      </c>
      <c r="H723" s="203">
        <v>22.428000000000001</v>
      </c>
      <c r="I723" s="204"/>
      <c r="J723" s="205">
        <f>ROUND(I723*H723,2)</f>
        <v>0</v>
      </c>
      <c r="K723" s="201" t="s">
        <v>132</v>
      </c>
      <c r="L723" s="46"/>
      <c r="M723" s="206" t="s">
        <v>19</v>
      </c>
      <c r="N723" s="207" t="s">
        <v>44</v>
      </c>
      <c r="O723" s="86"/>
      <c r="P723" s="208">
        <f>O723*H723</f>
        <v>0</v>
      </c>
      <c r="Q723" s="208">
        <v>0.00012999999999999999</v>
      </c>
      <c r="R723" s="208">
        <f>Q723*H723</f>
        <v>0.0029156399999999997</v>
      </c>
      <c r="S723" s="208">
        <v>0</v>
      </c>
      <c r="T723" s="209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0" t="s">
        <v>234</v>
      </c>
      <c r="AT723" s="210" t="s">
        <v>128</v>
      </c>
      <c r="AU723" s="210" t="s">
        <v>134</v>
      </c>
      <c r="AY723" s="19" t="s">
        <v>125</v>
      </c>
      <c r="BE723" s="211">
        <f>IF(N723="základní",J723,0)</f>
        <v>0</v>
      </c>
      <c r="BF723" s="211">
        <f>IF(N723="snížená",J723,0)</f>
        <v>0</v>
      </c>
      <c r="BG723" s="211">
        <f>IF(N723="zákl. přenesená",J723,0)</f>
        <v>0</v>
      </c>
      <c r="BH723" s="211">
        <f>IF(N723="sníž. přenesená",J723,0)</f>
        <v>0</v>
      </c>
      <c r="BI723" s="211">
        <f>IF(N723="nulová",J723,0)</f>
        <v>0</v>
      </c>
      <c r="BJ723" s="19" t="s">
        <v>134</v>
      </c>
      <c r="BK723" s="211">
        <f>ROUND(I723*H723,2)</f>
        <v>0</v>
      </c>
      <c r="BL723" s="19" t="s">
        <v>234</v>
      </c>
      <c r="BM723" s="210" t="s">
        <v>1210</v>
      </c>
    </row>
    <row r="724" s="2" customFormat="1">
      <c r="A724" s="40"/>
      <c r="B724" s="41"/>
      <c r="C724" s="42"/>
      <c r="D724" s="212" t="s">
        <v>136</v>
      </c>
      <c r="E724" s="42"/>
      <c r="F724" s="213" t="s">
        <v>1211</v>
      </c>
      <c r="G724" s="42"/>
      <c r="H724" s="42"/>
      <c r="I724" s="214"/>
      <c r="J724" s="42"/>
      <c r="K724" s="42"/>
      <c r="L724" s="46"/>
      <c r="M724" s="215"/>
      <c r="N724" s="216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136</v>
      </c>
      <c r="AU724" s="19" t="s">
        <v>134</v>
      </c>
    </row>
    <row r="725" s="2" customFormat="1" ht="16.5" customHeight="1">
      <c r="A725" s="40"/>
      <c r="B725" s="41"/>
      <c r="C725" s="199" t="s">
        <v>1212</v>
      </c>
      <c r="D725" s="199" t="s">
        <v>128</v>
      </c>
      <c r="E725" s="200" t="s">
        <v>1213</v>
      </c>
      <c r="F725" s="201" t="s">
        <v>1214</v>
      </c>
      <c r="G725" s="202" t="s">
        <v>131</v>
      </c>
      <c r="H725" s="203">
        <v>22.428000000000001</v>
      </c>
      <c r="I725" s="204"/>
      <c r="J725" s="205">
        <f>ROUND(I725*H725,2)</f>
        <v>0</v>
      </c>
      <c r="K725" s="201" t="s">
        <v>132</v>
      </c>
      <c r="L725" s="46"/>
      <c r="M725" s="206" t="s">
        <v>19</v>
      </c>
      <c r="N725" s="207" t="s">
        <v>44</v>
      </c>
      <c r="O725" s="86"/>
      <c r="P725" s="208">
        <f>O725*H725</f>
        <v>0</v>
      </c>
      <c r="Q725" s="208">
        <v>0.00012</v>
      </c>
      <c r="R725" s="208">
        <f>Q725*H725</f>
        <v>0.0026913600000000003</v>
      </c>
      <c r="S725" s="208">
        <v>0</v>
      </c>
      <c r="T725" s="209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0" t="s">
        <v>234</v>
      </c>
      <c r="AT725" s="210" t="s">
        <v>128</v>
      </c>
      <c r="AU725" s="210" t="s">
        <v>134</v>
      </c>
      <c r="AY725" s="19" t="s">
        <v>125</v>
      </c>
      <c r="BE725" s="211">
        <f>IF(N725="základní",J725,0)</f>
        <v>0</v>
      </c>
      <c r="BF725" s="211">
        <f>IF(N725="snížená",J725,0)</f>
        <v>0</v>
      </c>
      <c r="BG725" s="211">
        <f>IF(N725="zákl. přenesená",J725,0)</f>
        <v>0</v>
      </c>
      <c r="BH725" s="211">
        <f>IF(N725="sníž. přenesená",J725,0)</f>
        <v>0</v>
      </c>
      <c r="BI725" s="211">
        <f>IF(N725="nulová",J725,0)</f>
        <v>0</v>
      </c>
      <c r="BJ725" s="19" t="s">
        <v>134</v>
      </c>
      <c r="BK725" s="211">
        <f>ROUND(I725*H725,2)</f>
        <v>0</v>
      </c>
      <c r="BL725" s="19" t="s">
        <v>234</v>
      </c>
      <c r="BM725" s="210" t="s">
        <v>1215</v>
      </c>
    </row>
    <row r="726" s="2" customFormat="1">
      <c r="A726" s="40"/>
      <c r="B726" s="41"/>
      <c r="C726" s="42"/>
      <c r="D726" s="212" t="s">
        <v>136</v>
      </c>
      <c r="E726" s="42"/>
      <c r="F726" s="213" t="s">
        <v>1216</v>
      </c>
      <c r="G726" s="42"/>
      <c r="H726" s="42"/>
      <c r="I726" s="214"/>
      <c r="J726" s="42"/>
      <c r="K726" s="42"/>
      <c r="L726" s="46"/>
      <c r="M726" s="215"/>
      <c r="N726" s="216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136</v>
      </c>
      <c r="AU726" s="19" t="s">
        <v>134</v>
      </c>
    </row>
    <row r="727" s="2" customFormat="1" ht="24.15" customHeight="1">
      <c r="A727" s="40"/>
      <c r="B727" s="41"/>
      <c r="C727" s="199" t="s">
        <v>1217</v>
      </c>
      <c r="D727" s="199" t="s">
        <v>128</v>
      </c>
      <c r="E727" s="200" t="s">
        <v>1218</v>
      </c>
      <c r="F727" s="201" t="s">
        <v>1219</v>
      </c>
      <c r="G727" s="202" t="s">
        <v>131</v>
      </c>
      <c r="H727" s="203">
        <v>22.428000000000001</v>
      </c>
      <c r="I727" s="204"/>
      <c r="J727" s="205">
        <f>ROUND(I727*H727,2)</f>
        <v>0</v>
      </c>
      <c r="K727" s="201" t="s">
        <v>132</v>
      </c>
      <c r="L727" s="46"/>
      <c r="M727" s="206" t="s">
        <v>19</v>
      </c>
      <c r="N727" s="207" t="s">
        <v>44</v>
      </c>
      <c r="O727" s="86"/>
      <c r="P727" s="208">
        <f>O727*H727</f>
        <v>0</v>
      </c>
      <c r="Q727" s="208">
        <v>0.00032000000000000003</v>
      </c>
      <c r="R727" s="208">
        <f>Q727*H727</f>
        <v>0.0071769600000000005</v>
      </c>
      <c r="S727" s="208">
        <v>0</v>
      </c>
      <c r="T727" s="209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0" t="s">
        <v>234</v>
      </c>
      <c r="AT727" s="210" t="s">
        <v>128</v>
      </c>
      <c r="AU727" s="210" t="s">
        <v>134</v>
      </c>
      <c r="AY727" s="19" t="s">
        <v>125</v>
      </c>
      <c r="BE727" s="211">
        <f>IF(N727="základní",J727,0)</f>
        <v>0</v>
      </c>
      <c r="BF727" s="211">
        <f>IF(N727="snížená",J727,0)</f>
        <v>0</v>
      </c>
      <c r="BG727" s="211">
        <f>IF(N727="zákl. přenesená",J727,0)</f>
        <v>0</v>
      </c>
      <c r="BH727" s="211">
        <f>IF(N727="sníž. přenesená",J727,0)</f>
        <v>0</v>
      </c>
      <c r="BI727" s="211">
        <f>IF(N727="nulová",J727,0)</f>
        <v>0</v>
      </c>
      <c r="BJ727" s="19" t="s">
        <v>134</v>
      </c>
      <c r="BK727" s="211">
        <f>ROUND(I727*H727,2)</f>
        <v>0</v>
      </c>
      <c r="BL727" s="19" t="s">
        <v>234</v>
      </c>
      <c r="BM727" s="210" t="s">
        <v>1220</v>
      </c>
    </row>
    <row r="728" s="2" customFormat="1">
      <c r="A728" s="40"/>
      <c r="B728" s="41"/>
      <c r="C728" s="42"/>
      <c r="D728" s="212" t="s">
        <v>136</v>
      </c>
      <c r="E728" s="42"/>
      <c r="F728" s="213" t="s">
        <v>1221</v>
      </c>
      <c r="G728" s="42"/>
      <c r="H728" s="42"/>
      <c r="I728" s="214"/>
      <c r="J728" s="42"/>
      <c r="K728" s="42"/>
      <c r="L728" s="46"/>
      <c r="M728" s="215"/>
      <c r="N728" s="216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136</v>
      </c>
      <c r="AU728" s="19" t="s">
        <v>134</v>
      </c>
    </row>
    <row r="729" s="2" customFormat="1" ht="16.5" customHeight="1">
      <c r="A729" s="40"/>
      <c r="B729" s="41"/>
      <c r="C729" s="199" t="s">
        <v>1222</v>
      </c>
      <c r="D729" s="199" t="s">
        <v>128</v>
      </c>
      <c r="E729" s="200" t="s">
        <v>1223</v>
      </c>
      <c r="F729" s="201" t="s">
        <v>1224</v>
      </c>
      <c r="G729" s="202" t="s">
        <v>184</v>
      </c>
      <c r="H729" s="203">
        <v>84</v>
      </c>
      <c r="I729" s="204"/>
      <c r="J729" s="205">
        <f>ROUND(I729*H729,2)</f>
        <v>0</v>
      </c>
      <c r="K729" s="201" t="s">
        <v>132</v>
      </c>
      <c r="L729" s="46"/>
      <c r="M729" s="206" t="s">
        <v>19</v>
      </c>
      <c r="N729" s="207" t="s">
        <v>44</v>
      </c>
      <c r="O729" s="86"/>
      <c r="P729" s="208">
        <f>O729*H729</f>
        <v>0</v>
      </c>
      <c r="Q729" s="208">
        <v>3.0000000000000001E-05</v>
      </c>
      <c r="R729" s="208">
        <f>Q729*H729</f>
        <v>0.0025200000000000001</v>
      </c>
      <c r="S729" s="208">
        <v>0</v>
      </c>
      <c r="T729" s="209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0" t="s">
        <v>234</v>
      </c>
      <c r="AT729" s="210" t="s">
        <v>128</v>
      </c>
      <c r="AU729" s="210" t="s">
        <v>134</v>
      </c>
      <c r="AY729" s="19" t="s">
        <v>125</v>
      </c>
      <c r="BE729" s="211">
        <f>IF(N729="základní",J729,0)</f>
        <v>0</v>
      </c>
      <c r="BF729" s="211">
        <f>IF(N729="snížená",J729,0)</f>
        <v>0</v>
      </c>
      <c r="BG729" s="211">
        <f>IF(N729="zákl. přenesená",J729,0)</f>
        <v>0</v>
      </c>
      <c r="BH729" s="211">
        <f>IF(N729="sníž. přenesená",J729,0)</f>
        <v>0</v>
      </c>
      <c r="BI729" s="211">
        <f>IF(N729="nulová",J729,0)</f>
        <v>0</v>
      </c>
      <c r="BJ729" s="19" t="s">
        <v>134</v>
      </c>
      <c r="BK729" s="211">
        <f>ROUND(I729*H729,2)</f>
        <v>0</v>
      </c>
      <c r="BL729" s="19" t="s">
        <v>234</v>
      </c>
      <c r="BM729" s="210" t="s">
        <v>1225</v>
      </c>
    </row>
    <row r="730" s="2" customFormat="1">
      <c r="A730" s="40"/>
      <c r="B730" s="41"/>
      <c r="C730" s="42"/>
      <c r="D730" s="212" t="s">
        <v>136</v>
      </c>
      <c r="E730" s="42"/>
      <c r="F730" s="213" t="s">
        <v>1226</v>
      </c>
      <c r="G730" s="42"/>
      <c r="H730" s="42"/>
      <c r="I730" s="214"/>
      <c r="J730" s="42"/>
      <c r="K730" s="42"/>
      <c r="L730" s="46"/>
      <c r="M730" s="215"/>
      <c r="N730" s="216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136</v>
      </c>
      <c r="AU730" s="19" t="s">
        <v>134</v>
      </c>
    </row>
    <row r="731" s="13" customFormat="1">
      <c r="A731" s="13"/>
      <c r="B731" s="217"/>
      <c r="C731" s="218"/>
      <c r="D731" s="219" t="s">
        <v>138</v>
      </c>
      <c r="E731" s="220" t="s">
        <v>19</v>
      </c>
      <c r="F731" s="221" t="s">
        <v>1227</v>
      </c>
      <c r="G731" s="218"/>
      <c r="H731" s="222">
        <v>84</v>
      </c>
      <c r="I731" s="223"/>
      <c r="J731" s="218"/>
      <c r="K731" s="218"/>
      <c r="L731" s="224"/>
      <c r="M731" s="225"/>
      <c r="N731" s="226"/>
      <c r="O731" s="226"/>
      <c r="P731" s="226"/>
      <c r="Q731" s="226"/>
      <c r="R731" s="226"/>
      <c r="S731" s="226"/>
      <c r="T731" s="227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28" t="s">
        <v>138</v>
      </c>
      <c r="AU731" s="228" t="s">
        <v>134</v>
      </c>
      <c r="AV731" s="13" t="s">
        <v>134</v>
      </c>
      <c r="AW731" s="13" t="s">
        <v>33</v>
      </c>
      <c r="AX731" s="13" t="s">
        <v>77</v>
      </c>
      <c r="AY731" s="228" t="s">
        <v>125</v>
      </c>
    </row>
    <row r="732" s="2" customFormat="1" ht="21.75" customHeight="1">
      <c r="A732" s="40"/>
      <c r="B732" s="41"/>
      <c r="C732" s="199" t="s">
        <v>1228</v>
      </c>
      <c r="D732" s="199" t="s">
        <v>128</v>
      </c>
      <c r="E732" s="200" t="s">
        <v>1229</v>
      </c>
      <c r="F732" s="201" t="s">
        <v>1230</v>
      </c>
      <c r="G732" s="202" t="s">
        <v>131</v>
      </c>
      <c r="H732" s="203">
        <v>9.3599999999999994</v>
      </c>
      <c r="I732" s="204"/>
      <c r="J732" s="205">
        <f>ROUND(I732*H732,2)</f>
        <v>0</v>
      </c>
      <c r="K732" s="201" t="s">
        <v>132</v>
      </c>
      <c r="L732" s="46"/>
      <c r="M732" s="206" t="s">
        <v>19</v>
      </c>
      <c r="N732" s="207" t="s">
        <v>44</v>
      </c>
      <c r="O732" s="86"/>
      <c r="P732" s="208">
        <f>O732*H732</f>
        <v>0</v>
      </c>
      <c r="Q732" s="208">
        <v>6.9999999999999994E-05</v>
      </c>
      <c r="R732" s="208">
        <f>Q732*H732</f>
        <v>0.00065519999999999988</v>
      </c>
      <c r="S732" s="208">
        <v>0</v>
      </c>
      <c r="T732" s="209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0" t="s">
        <v>234</v>
      </c>
      <c r="AT732" s="210" t="s">
        <v>128</v>
      </c>
      <c r="AU732" s="210" t="s">
        <v>134</v>
      </c>
      <c r="AY732" s="19" t="s">
        <v>125</v>
      </c>
      <c r="BE732" s="211">
        <f>IF(N732="základní",J732,0)</f>
        <v>0</v>
      </c>
      <c r="BF732" s="211">
        <f>IF(N732="snížená",J732,0)</f>
        <v>0</v>
      </c>
      <c r="BG732" s="211">
        <f>IF(N732="zákl. přenesená",J732,0)</f>
        <v>0</v>
      </c>
      <c r="BH732" s="211">
        <f>IF(N732="sníž. přenesená",J732,0)</f>
        <v>0</v>
      </c>
      <c r="BI732" s="211">
        <f>IF(N732="nulová",J732,0)</f>
        <v>0</v>
      </c>
      <c r="BJ732" s="19" t="s">
        <v>134</v>
      </c>
      <c r="BK732" s="211">
        <f>ROUND(I732*H732,2)</f>
        <v>0</v>
      </c>
      <c r="BL732" s="19" t="s">
        <v>234</v>
      </c>
      <c r="BM732" s="210" t="s">
        <v>1231</v>
      </c>
    </row>
    <row r="733" s="2" customFormat="1">
      <c r="A733" s="40"/>
      <c r="B733" s="41"/>
      <c r="C733" s="42"/>
      <c r="D733" s="212" t="s">
        <v>136</v>
      </c>
      <c r="E733" s="42"/>
      <c r="F733" s="213" t="s">
        <v>1232</v>
      </c>
      <c r="G733" s="42"/>
      <c r="H733" s="42"/>
      <c r="I733" s="214"/>
      <c r="J733" s="42"/>
      <c r="K733" s="42"/>
      <c r="L733" s="46"/>
      <c r="M733" s="215"/>
      <c r="N733" s="216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136</v>
      </c>
      <c r="AU733" s="19" t="s">
        <v>134</v>
      </c>
    </row>
    <row r="734" s="2" customFormat="1" ht="16.5" customHeight="1">
      <c r="A734" s="40"/>
      <c r="B734" s="41"/>
      <c r="C734" s="199" t="s">
        <v>1233</v>
      </c>
      <c r="D734" s="199" t="s">
        <v>128</v>
      </c>
      <c r="E734" s="200" t="s">
        <v>1234</v>
      </c>
      <c r="F734" s="201" t="s">
        <v>1235</v>
      </c>
      <c r="G734" s="202" t="s">
        <v>131</v>
      </c>
      <c r="H734" s="203">
        <v>9.3599999999999994</v>
      </c>
      <c r="I734" s="204"/>
      <c r="J734" s="205">
        <f>ROUND(I734*H734,2)</f>
        <v>0</v>
      </c>
      <c r="K734" s="201" t="s">
        <v>132</v>
      </c>
      <c r="L734" s="46"/>
      <c r="M734" s="206" t="s">
        <v>19</v>
      </c>
      <c r="N734" s="207" t="s">
        <v>44</v>
      </c>
      <c r="O734" s="86"/>
      <c r="P734" s="208">
        <f>O734*H734</f>
        <v>0</v>
      </c>
      <c r="Q734" s="208">
        <v>0.00012</v>
      </c>
      <c r="R734" s="208">
        <f>Q734*H734</f>
        <v>0.0011232</v>
      </c>
      <c r="S734" s="208">
        <v>0</v>
      </c>
      <c r="T734" s="209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0" t="s">
        <v>234</v>
      </c>
      <c r="AT734" s="210" t="s">
        <v>128</v>
      </c>
      <c r="AU734" s="210" t="s">
        <v>134</v>
      </c>
      <c r="AY734" s="19" t="s">
        <v>125</v>
      </c>
      <c r="BE734" s="211">
        <f>IF(N734="základní",J734,0)</f>
        <v>0</v>
      </c>
      <c r="BF734" s="211">
        <f>IF(N734="snížená",J734,0)</f>
        <v>0</v>
      </c>
      <c r="BG734" s="211">
        <f>IF(N734="zákl. přenesená",J734,0)</f>
        <v>0</v>
      </c>
      <c r="BH734" s="211">
        <f>IF(N734="sníž. přenesená",J734,0)</f>
        <v>0</v>
      </c>
      <c r="BI734" s="211">
        <f>IF(N734="nulová",J734,0)</f>
        <v>0</v>
      </c>
      <c r="BJ734" s="19" t="s">
        <v>134</v>
      </c>
      <c r="BK734" s="211">
        <f>ROUND(I734*H734,2)</f>
        <v>0</v>
      </c>
      <c r="BL734" s="19" t="s">
        <v>234</v>
      </c>
      <c r="BM734" s="210" t="s">
        <v>1236</v>
      </c>
    </row>
    <row r="735" s="2" customFormat="1">
      <c r="A735" s="40"/>
      <c r="B735" s="41"/>
      <c r="C735" s="42"/>
      <c r="D735" s="212" t="s">
        <v>136</v>
      </c>
      <c r="E735" s="42"/>
      <c r="F735" s="213" t="s">
        <v>1237</v>
      </c>
      <c r="G735" s="42"/>
      <c r="H735" s="42"/>
      <c r="I735" s="214"/>
      <c r="J735" s="42"/>
      <c r="K735" s="42"/>
      <c r="L735" s="46"/>
      <c r="M735" s="215"/>
      <c r="N735" s="216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136</v>
      </c>
      <c r="AU735" s="19" t="s">
        <v>134</v>
      </c>
    </row>
    <row r="736" s="13" customFormat="1">
      <c r="A736" s="13"/>
      <c r="B736" s="217"/>
      <c r="C736" s="218"/>
      <c r="D736" s="219" t="s">
        <v>138</v>
      </c>
      <c r="E736" s="220" t="s">
        <v>19</v>
      </c>
      <c r="F736" s="221" t="s">
        <v>1238</v>
      </c>
      <c r="G736" s="218"/>
      <c r="H736" s="222">
        <v>9.3599999999999994</v>
      </c>
      <c r="I736" s="223"/>
      <c r="J736" s="218"/>
      <c r="K736" s="218"/>
      <c r="L736" s="224"/>
      <c r="M736" s="225"/>
      <c r="N736" s="226"/>
      <c r="O736" s="226"/>
      <c r="P736" s="226"/>
      <c r="Q736" s="226"/>
      <c r="R736" s="226"/>
      <c r="S736" s="226"/>
      <c r="T736" s="227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28" t="s">
        <v>138</v>
      </c>
      <c r="AU736" s="228" t="s">
        <v>134</v>
      </c>
      <c r="AV736" s="13" t="s">
        <v>134</v>
      </c>
      <c r="AW736" s="13" t="s">
        <v>33</v>
      </c>
      <c r="AX736" s="13" t="s">
        <v>77</v>
      </c>
      <c r="AY736" s="228" t="s">
        <v>125</v>
      </c>
    </row>
    <row r="737" s="2" customFormat="1" ht="16.5" customHeight="1">
      <c r="A737" s="40"/>
      <c r="B737" s="41"/>
      <c r="C737" s="199" t="s">
        <v>1239</v>
      </c>
      <c r="D737" s="199" t="s">
        <v>128</v>
      </c>
      <c r="E737" s="200" t="s">
        <v>1240</v>
      </c>
      <c r="F737" s="201" t="s">
        <v>1241</v>
      </c>
      <c r="G737" s="202" t="s">
        <v>131</v>
      </c>
      <c r="H737" s="203">
        <v>9.3599999999999994</v>
      </c>
      <c r="I737" s="204"/>
      <c r="J737" s="205">
        <f>ROUND(I737*H737,2)</f>
        <v>0</v>
      </c>
      <c r="K737" s="201" t="s">
        <v>132</v>
      </c>
      <c r="L737" s="46"/>
      <c r="M737" s="206" t="s">
        <v>19</v>
      </c>
      <c r="N737" s="207" t="s">
        <v>44</v>
      </c>
      <c r="O737" s="86"/>
      <c r="P737" s="208">
        <f>O737*H737</f>
        <v>0</v>
      </c>
      <c r="Q737" s="208">
        <v>0.00012</v>
      </c>
      <c r="R737" s="208">
        <f>Q737*H737</f>
        <v>0.0011232</v>
      </c>
      <c r="S737" s="208">
        <v>0</v>
      </c>
      <c r="T737" s="209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0" t="s">
        <v>234</v>
      </c>
      <c r="AT737" s="210" t="s">
        <v>128</v>
      </c>
      <c r="AU737" s="210" t="s">
        <v>134</v>
      </c>
      <c r="AY737" s="19" t="s">
        <v>125</v>
      </c>
      <c r="BE737" s="211">
        <f>IF(N737="základní",J737,0)</f>
        <v>0</v>
      </c>
      <c r="BF737" s="211">
        <f>IF(N737="snížená",J737,0)</f>
        <v>0</v>
      </c>
      <c r="BG737" s="211">
        <f>IF(N737="zákl. přenesená",J737,0)</f>
        <v>0</v>
      </c>
      <c r="BH737" s="211">
        <f>IF(N737="sníž. přenesená",J737,0)</f>
        <v>0</v>
      </c>
      <c r="BI737" s="211">
        <f>IF(N737="nulová",J737,0)</f>
        <v>0</v>
      </c>
      <c r="BJ737" s="19" t="s">
        <v>134</v>
      </c>
      <c r="BK737" s="211">
        <f>ROUND(I737*H737,2)</f>
        <v>0</v>
      </c>
      <c r="BL737" s="19" t="s">
        <v>234</v>
      </c>
      <c r="BM737" s="210" t="s">
        <v>1242</v>
      </c>
    </row>
    <row r="738" s="2" customFormat="1">
      <c r="A738" s="40"/>
      <c r="B738" s="41"/>
      <c r="C738" s="42"/>
      <c r="D738" s="212" t="s">
        <v>136</v>
      </c>
      <c r="E738" s="42"/>
      <c r="F738" s="213" t="s">
        <v>1243</v>
      </c>
      <c r="G738" s="42"/>
      <c r="H738" s="42"/>
      <c r="I738" s="214"/>
      <c r="J738" s="42"/>
      <c r="K738" s="42"/>
      <c r="L738" s="46"/>
      <c r="M738" s="215"/>
      <c r="N738" s="216"/>
      <c r="O738" s="86"/>
      <c r="P738" s="86"/>
      <c r="Q738" s="86"/>
      <c r="R738" s="86"/>
      <c r="S738" s="86"/>
      <c r="T738" s="87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136</v>
      </c>
      <c r="AU738" s="19" t="s">
        <v>134</v>
      </c>
    </row>
    <row r="739" s="2" customFormat="1" ht="24.15" customHeight="1">
      <c r="A739" s="40"/>
      <c r="B739" s="41"/>
      <c r="C739" s="199" t="s">
        <v>1244</v>
      </c>
      <c r="D739" s="199" t="s">
        <v>128</v>
      </c>
      <c r="E739" s="200" t="s">
        <v>1245</v>
      </c>
      <c r="F739" s="201" t="s">
        <v>1246</v>
      </c>
      <c r="G739" s="202" t="s">
        <v>184</v>
      </c>
      <c r="H739" s="203">
        <v>14</v>
      </c>
      <c r="I739" s="204"/>
      <c r="J739" s="205">
        <f>ROUND(I739*H739,2)</f>
        <v>0</v>
      </c>
      <c r="K739" s="201" t="s">
        <v>132</v>
      </c>
      <c r="L739" s="46"/>
      <c r="M739" s="206" t="s">
        <v>19</v>
      </c>
      <c r="N739" s="207" t="s">
        <v>44</v>
      </c>
      <c r="O739" s="86"/>
      <c r="P739" s="208">
        <f>O739*H739</f>
        <v>0</v>
      </c>
      <c r="Q739" s="208">
        <v>1.0000000000000001E-05</v>
      </c>
      <c r="R739" s="208">
        <f>Q739*H739</f>
        <v>0.00014000000000000002</v>
      </c>
      <c r="S739" s="208">
        <v>0</v>
      </c>
      <c r="T739" s="209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10" t="s">
        <v>234</v>
      </c>
      <c r="AT739" s="210" t="s">
        <v>128</v>
      </c>
      <c r="AU739" s="210" t="s">
        <v>134</v>
      </c>
      <c r="AY739" s="19" t="s">
        <v>125</v>
      </c>
      <c r="BE739" s="211">
        <f>IF(N739="základní",J739,0)</f>
        <v>0</v>
      </c>
      <c r="BF739" s="211">
        <f>IF(N739="snížená",J739,0)</f>
        <v>0</v>
      </c>
      <c r="BG739" s="211">
        <f>IF(N739="zákl. přenesená",J739,0)</f>
        <v>0</v>
      </c>
      <c r="BH739" s="211">
        <f>IF(N739="sníž. přenesená",J739,0)</f>
        <v>0</v>
      </c>
      <c r="BI739" s="211">
        <f>IF(N739="nulová",J739,0)</f>
        <v>0</v>
      </c>
      <c r="BJ739" s="19" t="s">
        <v>134</v>
      </c>
      <c r="BK739" s="211">
        <f>ROUND(I739*H739,2)</f>
        <v>0</v>
      </c>
      <c r="BL739" s="19" t="s">
        <v>234</v>
      </c>
      <c r="BM739" s="210" t="s">
        <v>1247</v>
      </c>
    </row>
    <row r="740" s="2" customFormat="1">
      <c r="A740" s="40"/>
      <c r="B740" s="41"/>
      <c r="C740" s="42"/>
      <c r="D740" s="212" t="s">
        <v>136</v>
      </c>
      <c r="E740" s="42"/>
      <c r="F740" s="213" t="s">
        <v>1248</v>
      </c>
      <c r="G740" s="42"/>
      <c r="H740" s="42"/>
      <c r="I740" s="214"/>
      <c r="J740" s="42"/>
      <c r="K740" s="42"/>
      <c r="L740" s="46"/>
      <c r="M740" s="215"/>
      <c r="N740" s="216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136</v>
      </c>
      <c r="AU740" s="19" t="s">
        <v>134</v>
      </c>
    </row>
    <row r="741" s="2" customFormat="1" ht="16.5" customHeight="1">
      <c r="A741" s="40"/>
      <c r="B741" s="41"/>
      <c r="C741" s="199" t="s">
        <v>1249</v>
      </c>
      <c r="D741" s="199" t="s">
        <v>128</v>
      </c>
      <c r="E741" s="200" t="s">
        <v>1250</v>
      </c>
      <c r="F741" s="201" t="s">
        <v>1251</v>
      </c>
      <c r="G741" s="202" t="s">
        <v>184</v>
      </c>
      <c r="H741" s="203">
        <v>14</v>
      </c>
      <c r="I741" s="204"/>
      <c r="J741" s="205">
        <f>ROUND(I741*H741,2)</f>
        <v>0</v>
      </c>
      <c r="K741" s="201" t="s">
        <v>132</v>
      </c>
      <c r="L741" s="46"/>
      <c r="M741" s="206" t="s">
        <v>19</v>
      </c>
      <c r="N741" s="207" t="s">
        <v>44</v>
      </c>
      <c r="O741" s="86"/>
      <c r="P741" s="208">
        <f>O741*H741</f>
        <v>0</v>
      </c>
      <c r="Q741" s="208">
        <v>2.0000000000000002E-05</v>
      </c>
      <c r="R741" s="208">
        <f>Q741*H741</f>
        <v>0.00028000000000000003</v>
      </c>
      <c r="S741" s="208">
        <v>0</v>
      </c>
      <c r="T741" s="209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10" t="s">
        <v>234</v>
      </c>
      <c r="AT741" s="210" t="s">
        <v>128</v>
      </c>
      <c r="AU741" s="210" t="s">
        <v>134</v>
      </c>
      <c r="AY741" s="19" t="s">
        <v>125</v>
      </c>
      <c r="BE741" s="211">
        <f>IF(N741="základní",J741,0)</f>
        <v>0</v>
      </c>
      <c r="BF741" s="211">
        <f>IF(N741="snížená",J741,0)</f>
        <v>0</v>
      </c>
      <c r="BG741" s="211">
        <f>IF(N741="zákl. přenesená",J741,0)</f>
        <v>0</v>
      </c>
      <c r="BH741" s="211">
        <f>IF(N741="sníž. přenesená",J741,0)</f>
        <v>0</v>
      </c>
      <c r="BI741" s="211">
        <f>IF(N741="nulová",J741,0)</f>
        <v>0</v>
      </c>
      <c r="BJ741" s="19" t="s">
        <v>134</v>
      </c>
      <c r="BK741" s="211">
        <f>ROUND(I741*H741,2)</f>
        <v>0</v>
      </c>
      <c r="BL741" s="19" t="s">
        <v>234</v>
      </c>
      <c r="BM741" s="210" t="s">
        <v>1252</v>
      </c>
    </row>
    <row r="742" s="2" customFormat="1">
      <c r="A742" s="40"/>
      <c r="B742" s="41"/>
      <c r="C742" s="42"/>
      <c r="D742" s="212" t="s">
        <v>136</v>
      </c>
      <c r="E742" s="42"/>
      <c r="F742" s="213" t="s">
        <v>1253</v>
      </c>
      <c r="G742" s="42"/>
      <c r="H742" s="42"/>
      <c r="I742" s="214"/>
      <c r="J742" s="42"/>
      <c r="K742" s="42"/>
      <c r="L742" s="46"/>
      <c r="M742" s="215"/>
      <c r="N742" s="216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136</v>
      </c>
      <c r="AU742" s="19" t="s">
        <v>134</v>
      </c>
    </row>
    <row r="743" s="2" customFormat="1" ht="16.5" customHeight="1">
      <c r="A743" s="40"/>
      <c r="B743" s="41"/>
      <c r="C743" s="199" t="s">
        <v>1254</v>
      </c>
      <c r="D743" s="199" t="s">
        <v>128</v>
      </c>
      <c r="E743" s="200" t="s">
        <v>1255</v>
      </c>
      <c r="F743" s="201" t="s">
        <v>1256</v>
      </c>
      <c r="G743" s="202" t="s">
        <v>184</v>
      </c>
      <c r="H743" s="203">
        <v>14</v>
      </c>
      <c r="I743" s="204"/>
      <c r="J743" s="205">
        <f>ROUND(I743*H743,2)</f>
        <v>0</v>
      </c>
      <c r="K743" s="201" t="s">
        <v>132</v>
      </c>
      <c r="L743" s="46"/>
      <c r="M743" s="206" t="s">
        <v>19</v>
      </c>
      <c r="N743" s="207" t="s">
        <v>44</v>
      </c>
      <c r="O743" s="86"/>
      <c r="P743" s="208">
        <f>O743*H743</f>
        <v>0</v>
      </c>
      <c r="Q743" s="208">
        <v>2.0000000000000002E-05</v>
      </c>
      <c r="R743" s="208">
        <f>Q743*H743</f>
        <v>0.00028000000000000003</v>
      </c>
      <c r="S743" s="208">
        <v>0</v>
      </c>
      <c r="T743" s="209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0" t="s">
        <v>234</v>
      </c>
      <c r="AT743" s="210" t="s">
        <v>128</v>
      </c>
      <c r="AU743" s="210" t="s">
        <v>134</v>
      </c>
      <c r="AY743" s="19" t="s">
        <v>125</v>
      </c>
      <c r="BE743" s="211">
        <f>IF(N743="základní",J743,0)</f>
        <v>0</v>
      </c>
      <c r="BF743" s="211">
        <f>IF(N743="snížená",J743,0)</f>
        <v>0</v>
      </c>
      <c r="BG743" s="211">
        <f>IF(N743="zákl. přenesená",J743,0)</f>
        <v>0</v>
      </c>
      <c r="BH743" s="211">
        <f>IF(N743="sníž. přenesená",J743,0)</f>
        <v>0</v>
      </c>
      <c r="BI743" s="211">
        <f>IF(N743="nulová",J743,0)</f>
        <v>0</v>
      </c>
      <c r="BJ743" s="19" t="s">
        <v>134</v>
      </c>
      <c r="BK743" s="211">
        <f>ROUND(I743*H743,2)</f>
        <v>0</v>
      </c>
      <c r="BL743" s="19" t="s">
        <v>234</v>
      </c>
      <c r="BM743" s="210" t="s">
        <v>1257</v>
      </c>
    </row>
    <row r="744" s="2" customFormat="1">
      <c r="A744" s="40"/>
      <c r="B744" s="41"/>
      <c r="C744" s="42"/>
      <c r="D744" s="212" t="s">
        <v>136</v>
      </c>
      <c r="E744" s="42"/>
      <c r="F744" s="213" t="s">
        <v>1258</v>
      </c>
      <c r="G744" s="42"/>
      <c r="H744" s="42"/>
      <c r="I744" s="214"/>
      <c r="J744" s="42"/>
      <c r="K744" s="42"/>
      <c r="L744" s="46"/>
      <c r="M744" s="215"/>
      <c r="N744" s="216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136</v>
      </c>
      <c r="AU744" s="19" t="s">
        <v>134</v>
      </c>
    </row>
    <row r="745" s="2" customFormat="1" ht="21.75" customHeight="1">
      <c r="A745" s="40"/>
      <c r="B745" s="41"/>
      <c r="C745" s="199" t="s">
        <v>1259</v>
      </c>
      <c r="D745" s="199" t="s">
        <v>128</v>
      </c>
      <c r="E745" s="200" t="s">
        <v>1260</v>
      </c>
      <c r="F745" s="201" t="s">
        <v>1261</v>
      </c>
      <c r="G745" s="202" t="s">
        <v>184</v>
      </c>
      <c r="H745" s="203">
        <v>14</v>
      </c>
      <c r="I745" s="204"/>
      <c r="J745" s="205">
        <f>ROUND(I745*H745,2)</f>
        <v>0</v>
      </c>
      <c r="K745" s="201" t="s">
        <v>132</v>
      </c>
      <c r="L745" s="46"/>
      <c r="M745" s="206" t="s">
        <v>19</v>
      </c>
      <c r="N745" s="207" t="s">
        <v>44</v>
      </c>
      <c r="O745" s="86"/>
      <c r="P745" s="208">
        <f>O745*H745</f>
        <v>0</v>
      </c>
      <c r="Q745" s="208">
        <v>2.0000000000000002E-05</v>
      </c>
      <c r="R745" s="208">
        <f>Q745*H745</f>
        <v>0.00028000000000000003</v>
      </c>
      <c r="S745" s="208">
        <v>0</v>
      </c>
      <c r="T745" s="209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10" t="s">
        <v>234</v>
      </c>
      <c r="AT745" s="210" t="s">
        <v>128</v>
      </c>
      <c r="AU745" s="210" t="s">
        <v>134</v>
      </c>
      <c r="AY745" s="19" t="s">
        <v>125</v>
      </c>
      <c r="BE745" s="211">
        <f>IF(N745="základní",J745,0)</f>
        <v>0</v>
      </c>
      <c r="BF745" s="211">
        <f>IF(N745="snížená",J745,0)</f>
        <v>0</v>
      </c>
      <c r="BG745" s="211">
        <f>IF(N745="zákl. přenesená",J745,0)</f>
        <v>0</v>
      </c>
      <c r="BH745" s="211">
        <f>IF(N745="sníž. přenesená",J745,0)</f>
        <v>0</v>
      </c>
      <c r="BI745" s="211">
        <f>IF(N745="nulová",J745,0)</f>
        <v>0</v>
      </c>
      <c r="BJ745" s="19" t="s">
        <v>134</v>
      </c>
      <c r="BK745" s="211">
        <f>ROUND(I745*H745,2)</f>
        <v>0</v>
      </c>
      <c r="BL745" s="19" t="s">
        <v>234</v>
      </c>
      <c r="BM745" s="210" t="s">
        <v>1262</v>
      </c>
    </row>
    <row r="746" s="2" customFormat="1">
      <c r="A746" s="40"/>
      <c r="B746" s="41"/>
      <c r="C746" s="42"/>
      <c r="D746" s="212" t="s">
        <v>136</v>
      </c>
      <c r="E746" s="42"/>
      <c r="F746" s="213" t="s">
        <v>1263</v>
      </c>
      <c r="G746" s="42"/>
      <c r="H746" s="42"/>
      <c r="I746" s="214"/>
      <c r="J746" s="42"/>
      <c r="K746" s="42"/>
      <c r="L746" s="46"/>
      <c r="M746" s="215"/>
      <c r="N746" s="216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136</v>
      </c>
      <c r="AU746" s="19" t="s">
        <v>134</v>
      </c>
    </row>
    <row r="747" s="2" customFormat="1" ht="16.5" customHeight="1">
      <c r="A747" s="40"/>
      <c r="B747" s="41"/>
      <c r="C747" s="199" t="s">
        <v>1264</v>
      </c>
      <c r="D747" s="199" t="s">
        <v>128</v>
      </c>
      <c r="E747" s="200" t="s">
        <v>1265</v>
      </c>
      <c r="F747" s="201" t="s">
        <v>1266</v>
      </c>
      <c r="G747" s="202" t="s">
        <v>131</v>
      </c>
      <c r="H747" s="203">
        <v>11.5</v>
      </c>
      <c r="I747" s="204"/>
      <c r="J747" s="205">
        <f>ROUND(I747*H747,2)</f>
        <v>0</v>
      </c>
      <c r="K747" s="201" t="s">
        <v>473</v>
      </c>
      <c r="L747" s="46"/>
      <c r="M747" s="206" t="s">
        <v>19</v>
      </c>
      <c r="N747" s="207" t="s">
        <v>44</v>
      </c>
      <c r="O747" s="86"/>
      <c r="P747" s="208">
        <f>O747*H747</f>
        <v>0</v>
      </c>
      <c r="Q747" s="208">
        <v>6.9999999999999994E-05</v>
      </c>
      <c r="R747" s="208">
        <f>Q747*H747</f>
        <v>0.00080499999999999994</v>
      </c>
      <c r="S747" s="208">
        <v>0</v>
      </c>
      <c r="T747" s="209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0" t="s">
        <v>234</v>
      </c>
      <c r="AT747" s="210" t="s">
        <v>128</v>
      </c>
      <c r="AU747" s="210" t="s">
        <v>134</v>
      </c>
      <c r="AY747" s="19" t="s">
        <v>125</v>
      </c>
      <c r="BE747" s="211">
        <f>IF(N747="základní",J747,0)</f>
        <v>0</v>
      </c>
      <c r="BF747" s="211">
        <f>IF(N747="snížená",J747,0)</f>
        <v>0</v>
      </c>
      <c r="BG747" s="211">
        <f>IF(N747="zákl. přenesená",J747,0)</f>
        <v>0</v>
      </c>
      <c r="BH747" s="211">
        <f>IF(N747="sníž. přenesená",J747,0)</f>
        <v>0</v>
      </c>
      <c r="BI747" s="211">
        <f>IF(N747="nulová",J747,0)</f>
        <v>0</v>
      </c>
      <c r="BJ747" s="19" t="s">
        <v>134</v>
      </c>
      <c r="BK747" s="211">
        <f>ROUND(I747*H747,2)</f>
        <v>0</v>
      </c>
      <c r="BL747" s="19" t="s">
        <v>234</v>
      </c>
      <c r="BM747" s="210" t="s">
        <v>1267</v>
      </c>
    </row>
    <row r="748" s="2" customFormat="1">
      <c r="A748" s="40"/>
      <c r="B748" s="41"/>
      <c r="C748" s="42"/>
      <c r="D748" s="212" t="s">
        <v>136</v>
      </c>
      <c r="E748" s="42"/>
      <c r="F748" s="213" t="s">
        <v>1268</v>
      </c>
      <c r="G748" s="42"/>
      <c r="H748" s="42"/>
      <c r="I748" s="214"/>
      <c r="J748" s="42"/>
      <c r="K748" s="42"/>
      <c r="L748" s="46"/>
      <c r="M748" s="215"/>
      <c r="N748" s="216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136</v>
      </c>
      <c r="AU748" s="19" t="s">
        <v>134</v>
      </c>
    </row>
    <row r="749" s="2" customFormat="1" ht="21.75" customHeight="1">
      <c r="A749" s="40"/>
      <c r="B749" s="41"/>
      <c r="C749" s="199" t="s">
        <v>1269</v>
      </c>
      <c r="D749" s="199" t="s">
        <v>128</v>
      </c>
      <c r="E749" s="200" t="s">
        <v>1270</v>
      </c>
      <c r="F749" s="201" t="s">
        <v>1271</v>
      </c>
      <c r="G749" s="202" t="s">
        <v>131</v>
      </c>
      <c r="H749" s="203">
        <v>11.5</v>
      </c>
      <c r="I749" s="204"/>
      <c r="J749" s="205">
        <f>ROUND(I749*H749,2)</f>
        <v>0</v>
      </c>
      <c r="K749" s="201" t="s">
        <v>473</v>
      </c>
      <c r="L749" s="46"/>
      <c r="M749" s="206" t="s">
        <v>19</v>
      </c>
      <c r="N749" s="207" t="s">
        <v>44</v>
      </c>
      <c r="O749" s="86"/>
      <c r="P749" s="208">
        <f>O749*H749</f>
        <v>0</v>
      </c>
      <c r="Q749" s="208">
        <v>0.00024000000000000001</v>
      </c>
      <c r="R749" s="208">
        <f>Q749*H749</f>
        <v>0.0027599999999999999</v>
      </c>
      <c r="S749" s="208">
        <v>0</v>
      </c>
      <c r="T749" s="209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10" t="s">
        <v>234</v>
      </c>
      <c r="AT749" s="210" t="s">
        <v>128</v>
      </c>
      <c r="AU749" s="210" t="s">
        <v>134</v>
      </c>
      <c r="AY749" s="19" t="s">
        <v>125</v>
      </c>
      <c r="BE749" s="211">
        <f>IF(N749="základní",J749,0)</f>
        <v>0</v>
      </c>
      <c r="BF749" s="211">
        <f>IF(N749="snížená",J749,0)</f>
        <v>0</v>
      </c>
      <c r="BG749" s="211">
        <f>IF(N749="zákl. přenesená",J749,0)</f>
        <v>0</v>
      </c>
      <c r="BH749" s="211">
        <f>IF(N749="sníž. přenesená",J749,0)</f>
        <v>0</v>
      </c>
      <c r="BI749" s="211">
        <f>IF(N749="nulová",J749,0)</f>
        <v>0</v>
      </c>
      <c r="BJ749" s="19" t="s">
        <v>134</v>
      </c>
      <c r="BK749" s="211">
        <f>ROUND(I749*H749,2)</f>
        <v>0</v>
      </c>
      <c r="BL749" s="19" t="s">
        <v>234</v>
      </c>
      <c r="BM749" s="210" t="s">
        <v>1272</v>
      </c>
    </row>
    <row r="750" s="2" customFormat="1">
      <c r="A750" s="40"/>
      <c r="B750" s="41"/>
      <c r="C750" s="42"/>
      <c r="D750" s="212" t="s">
        <v>136</v>
      </c>
      <c r="E750" s="42"/>
      <c r="F750" s="213" t="s">
        <v>1273</v>
      </c>
      <c r="G750" s="42"/>
      <c r="H750" s="42"/>
      <c r="I750" s="214"/>
      <c r="J750" s="42"/>
      <c r="K750" s="42"/>
      <c r="L750" s="46"/>
      <c r="M750" s="215"/>
      <c r="N750" s="216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136</v>
      </c>
      <c r="AU750" s="19" t="s">
        <v>134</v>
      </c>
    </row>
    <row r="751" s="2" customFormat="1" ht="16.5" customHeight="1">
      <c r="A751" s="40"/>
      <c r="B751" s="41"/>
      <c r="C751" s="199" t="s">
        <v>1274</v>
      </c>
      <c r="D751" s="199" t="s">
        <v>128</v>
      </c>
      <c r="E751" s="200" t="s">
        <v>1275</v>
      </c>
      <c r="F751" s="201" t="s">
        <v>1276</v>
      </c>
      <c r="G751" s="202" t="s">
        <v>131</v>
      </c>
      <c r="H751" s="203">
        <v>11.5</v>
      </c>
      <c r="I751" s="204"/>
      <c r="J751" s="205">
        <f>ROUND(I751*H751,2)</f>
        <v>0</v>
      </c>
      <c r="K751" s="201" t="s">
        <v>473</v>
      </c>
      <c r="L751" s="46"/>
      <c r="M751" s="206" t="s">
        <v>19</v>
      </c>
      <c r="N751" s="207" t="s">
        <v>44</v>
      </c>
      <c r="O751" s="86"/>
      <c r="P751" s="208">
        <f>O751*H751</f>
        <v>0</v>
      </c>
      <c r="Q751" s="208">
        <v>3.0000000000000001E-05</v>
      </c>
      <c r="R751" s="208">
        <f>Q751*H751</f>
        <v>0.00034499999999999998</v>
      </c>
      <c r="S751" s="208">
        <v>0</v>
      </c>
      <c r="T751" s="209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0" t="s">
        <v>234</v>
      </c>
      <c r="AT751" s="210" t="s">
        <v>128</v>
      </c>
      <c r="AU751" s="210" t="s">
        <v>134</v>
      </c>
      <c r="AY751" s="19" t="s">
        <v>125</v>
      </c>
      <c r="BE751" s="211">
        <f>IF(N751="základní",J751,0)</f>
        <v>0</v>
      </c>
      <c r="BF751" s="211">
        <f>IF(N751="snížená",J751,0)</f>
        <v>0</v>
      </c>
      <c r="BG751" s="211">
        <f>IF(N751="zákl. přenesená",J751,0)</f>
        <v>0</v>
      </c>
      <c r="BH751" s="211">
        <f>IF(N751="sníž. přenesená",J751,0)</f>
        <v>0</v>
      </c>
      <c r="BI751" s="211">
        <f>IF(N751="nulová",J751,0)</f>
        <v>0</v>
      </c>
      <c r="BJ751" s="19" t="s">
        <v>134</v>
      </c>
      <c r="BK751" s="211">
        <f>ROUND(I751*H751,2)</f>
        <v>0</v>
      </c>
      <c r="BL751" s="19" t="s">
        <v>234</v>
      </c>
      <c r="BM751" s="210" t="s">
        <v>1277</v>
      </c>
    </row>
    <row r="752" s="2" customFormat="1">
      <c r="A752" s="40"/>
      <c r="B752" s="41"/>
      <c r="C752" s="42"/>
      <c r="D752" s="212" t="s">
        <v>136</v>
      </c>
      <c r="E752" s="42"/>
      <c r="F752" s="213" t="s">
        <v>1278</v>
      </c>
      <c r="G752" s="42"/>
      <c r="H752" s="42"/>
      <c r="I752" s="214"/>
      <c r="J752" s="42"/>
      <c r="K752" s="42"/>
      <c r="L752" s="46"/>
      <c r="M752" s="215"/>
      <c r="N752" s="216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136</v>
      </c>
      <c r="AU752" s="19" t="s">
        <v>134</v>
      </c>
    </row>
    <row r="753" s="2" customFormat="1" ht="16.5" customHeight="1">
      <c r="A753" s="40"/>
      <c r="B753" s="41"/>
      <c r="C753" s="199" t="s">
        <v>1279</v>
      </c>
      <c r="D753" s="199" t="s">
        <v>128</v>
      </c>
      <c r="E753" s="200" t="s">
        <v>1280</v>
      </c>
      <c r="F753" s="201" t="s">
        <v>1281</v>
      </c>
      <c r="G753" s="202" t="s">
        <v>131</v>
      </c>
      <c r="H753" s="203">
        <v>11.5</v>
      </c>
      <c r="I753" s="204"/>
      <c r="J753" s="205">
        <f>ROUND(I753*H753,2)</f>
        <v>0</v>
      </c>
      <c r="K753" s="201" t="s">
        <v>132</v>
      </c>
      <c r="L753" s="46"/>
      <c r="M753" s="206" t="s">
        <v>19</v>
      </c>
      <c r="N753" s="207" t="s">
        <v>44</v>
      </c>
      <c r="O753" s="86"/>
      <c r="P753" s="208">
        <f>O753*H753</f>
        <v>0</v>
      </c>
      <c r="Q753" s="208">
        <v>0.00012999999999999999</v>
      </c>
      <c r="R753" s="208">
        <f>Q753*H753</f>
        <v>0.0014949999999999998</v>
      </c>
      <c r="S753" s="208">
        <v>0</v>
      </c>
      <c r="T753" s="209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10" t="s">
        <v>234</v>
      </c>
      <c r="AT753" s="210" t="s">
        <v>128</v>
      </c>
      <c r="AU753" s="210" t="s">
        <v>134</v>
      </c>
      <c r="AY753" s="19" t="s">
        <v>125</v>
      </c>
      <c r="BE753" s="211">
        <f>IF(N753="základní",J753,0)</f>
        <v>0</v>
      </c>
      <c r="BF753" s="211">
        <f>IF(N753="snížená",J753,0)</f>
        <v>0</v>
      </c>
      <c r="BG753" s="211">
        <f>IF(N753="zákl. přenesená",J753,0)</f>
        <v>0</v>
      </c>
      <c r="BH753" s="211">
        <f>IF(N753="sníž. přenesená",J753,0)</f>
        <v>0</v>
      </c>
      <c r="BI753" s="211">
        <f>IF(N753="nulová",J753,0)</f>
        <v>0</v>
      </c>
      <c r="BJ753" s="19" t="s">
        <v>134</v>
      </c>
      <c r="BK753" s="211">
        <f>ROUND(I753*H753,2)</f>
        <v>0</v>
      </c>
      <c r="BL753" s="19" t="s">
        <v>234</v>
      </c>
      <c r="BM753" s="210" t="s">
        <v>1282</v>
      </c>
    </row>
    <row r="754" s="2" customFormat="1">
      <c r="A754" s="40"/>
      <c r="B754" s="41"/>
      <c r="C754" s="42"/>
      <c r="D754" s="212" t="s">
        <v>136</v>
      </c>
      <c r="E754" s="42"/>
      <c r="F754" s="213" t="s">
        <v>1283</v>
      </c>
      <c r="G754" s="42"/>
      <c r="H754" s="42"/>
      <c r="I754" s="214"/>
      <c r="J754" s="42"/>
      <c r="K754" s="42"/>
      <c r="L754" s="46"/>
      <c r="M754" s="215"/>
      <c r="N754" s="216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136</v>
      </c>
      <c r="AU754" s="19" t="s">
        <v>134</v>
      </c>
    </row>
    <row r="755" s="2" customFormat="1" ht="16.5" customHeight="1">
      <c r="A755" s="40"/>
      <c r="B755" s="41"/>
      <c r="C755" s="199" t="s">
        <v>1284</v>
      </c>
      <c r="D755" s="199" t="s">
        <v>128</v>
      </c>
      <c r="E755" s="200" t="s">
        <v>1285</v>
      </c>
      <c r="F755" s="201" t="s">
        <v>1286</v>
      </c>
      <c r="G755" s="202" t="s">
        <v>131</v>
      </c>
      <c r="H755" s="203">
        <v>11.5</v>
      </c>
      <c r="I755" s="204"/>
      <c r="J755" s="205">
        <f>ROUND(I755*H755,2)</f>
        <v>0</v>
      </c>
      <c r="K755" s="201" t="s">
        <v>132</v>
      </c>
      <c r="L755" s="46"/>
      <c r="M755" s="206" t="s">
        <v>19</v>
      </c>
      <c r="N755" s="207" t="s">
        <v>44</v>
      </c>
      <c r="O755" s="86"/>
      <c r="P755" s="208">
        <f>O755*H755</f>
        <v>0</v>
      </c>
      <c r="Q755" s="208">
        <v>0.00034000000000000002</v>
      </c>
      <c r="R755" s="208">
        <f>Q755*H755</f>
        <v>0.0039100000000000003</v>
      </c>
      <c r="S755" s="208">
        <v>0</v>
      </c>
      <c r="T755" s="209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0" t="s">
        <v>234</v>
      </c>
      <c r="AT755" s="210" t="s">
        <v>128</v>
      </c>
      <c r="AU755" s="210" t="s">
        <v>134</v>
      </c>
      <c r="AY755" s="19" t="s">
        <v>125</v>
      </c>
      <c r="BE755" s="211">
        <f>IF(N755="základní",J755,0)</f>
        <v>0</v>
      </c>
      <c r="BF755" s="211">
        <f>IF(N755="snížená",J755,0)</f>
        <v>0</v>
      </c>
      <c r="BG755" s="211">
        <f>IF(N755="zákl. přenesená",J755,0)</f>
        <v>0</v>
      </c>
      <c r="BH755" s="211">
        <f>IF(N755="sníž. přenesená",J755,0)</f>
        <v>0</v>
      </c>
      <c r="BI755" s="211">
        <f>IF(N755="nulová",J755,0)</f>
        <v>0</v>
      </c>
      <c r="BJ755" s="19" t="s">
        <v>134</v>
      </c>
      <c r="BK755" s="211">
        <f>ROUND(I755*H755,2)</f>
        <v>0</v>
      </c>
      <c r="BL755" s="19" t="s">
        <v>234</v>
      </c>
      <c r="BM755" s="210" t="s">
        <v>1287</v>
      </c>
    </row>
    <row r="756" s="2" customFormat="1">
      <c r="A756" s="40"/>
      <c r="B756" s="41"/>
      <c r="C756" s="42"/>
      <c r="D756" s="212" t="s">
        <v>136</v>
      </c>
      <c r="E756" s="42"/>
      <c r="F756" s="213" t="s">
        <v>1288</v>
      </c>
      <c r="G756" s="42"/>
      <c r="H756" s="42"/>
      <c r="I756" s="214"/>
      <c r="J756" s="42"/>
      <c r="K756" s="42"/>
      <c r="L756" s="46"/>
      <c r="M756" s="215"/>
      <c r="N756" s="216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136</v>
      </c>
      <c r="AU756" s="19" t="s">
        <v>134</v>
      </c>
    </row>
    <row r="757" s="12" customFormat="1" ht="22.8" customHeight="1">
      <c r="A757" s="12"/>
      <c r="B757" s="183"/>
      <c r="C757" s="184"/>
      <c r="D757" s="185" t="s">
        <v>71</v>
      </c>
      <c r="E757" s="197" t="s">
        <v>1289</v>
      </c>
      <c r="F757" s="197" t="s">
        <v>1290</v>
      </c>
      <c r="G757" s="184"/>
      <c r="H757" s="184"/>
      <c r="I757" s="187"/>
      <c r="J757" s="198">
        <f>BK757</f>
        <v>0</v>
      </c>
      <c r="K757" s="184"/>
      <c r="L757" s="189"/>
      <c r="M757" s="190"/>
      <c r="N757" s="191"/>
      <c r="O757" s="191"/>
      <c r="P757" s="192">
        <f>SUM(P758:P795)</f>
        <v>0</v>
      </c>
      <c r="Q757" s="191"/>
      <c r="R757" s="192">
        <f>SUM(R758:R795)</f>
        <v>0.34665317000000001</v>
      </c>
      <c r="S757" s="191"/>
      <c r="T757" s="193">
        <f>SUM(T758:T795)</f>
        <v>0.10410167999999999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194" t="s">
        <v>134</v>
      </c>
      <c r="AT757" s="195" t="s">
        <v>71</v>
      </c>
      <c r="AU757" s="195" t="s">
        <v>77</v>
      </c>
      <c r="AY757" s="194" t="s">
        <v>125</v>
      </c>
      <c r="BK757" s="196">
        <f>SUM(BK758:BK795)</f>
        <v>0</v>
      </c>
    </row>
    <row r="758" s="2" customFormat="1" ht="16.5" customHeight="1">
      <c r="A758" s="40"/>
      <c r="B758" s="41"/>
      <c r="C758" s="199" t="s">
        <v>1291</v>
      </c>
      <c r="D758" s="199" t="s">
        <v>128</v>
      </c>
      <c r="E758" s="200" t="s">
        <v>1292</v>
      </c>
      <c r="F758" s="201" t="s">
        <v>1293</v>
      </c>
      <c r="G758" s="202" t="s">
        <v>131</v>
      </c>
      <c r="H758" s="203">
        <v>226.30799999999999</v>
      </c>
      <c r="I758" s="204"/>
      <c r="J758" s="205">
        <f>ROUND(I758*H758,2)</f>
        <v>0</v>
      </c>
      <c r="K758" s="201" t="s">
        <v>132</v>
      </c>
      <c r="L758" s="46"/>
      <c r="M758" s="206" t="s">
        <v>19</v>
      </c>
      <c r="N758" s="207" t="s">
        <v>44</v>
      </c>
      <c r="O758" s="86"/>
      <c r="P758" s="208">
        <f>O758*H758</f>
        <v>0</v>
      </c>
      <c r="Q758" s="208">
        <v>0</v>
      </c>
      <c r="R758" s="208">
        <f>Q758*H758</f>
        <v>0</v>
      </c>
      <c r="S758" s="208">
        <v>0.00014999999999999999</v>
      </c>
      <c r="T758" s="209">
        <f>S758*H758</f>
        <v>0.033946199999999996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10" t="s">
        <v>234</v>
      </c>
      <c r="AT758" s="210" t="s">
        <v>128</v>
      </c>
      <c r="AU758" s="210" t="s">
        <v>134</v>
      </c>
      <c r="AY758" s="19" t="s">
        <v>125</v>
      </c>
      <c r="BE758" s="211">
        <f>IF(N758="základní",J758,0)</f>
        <v>0</v>
      </c>
      <c r="BF758" s="211">
        <f>IF(N758="snížená",J758,0)</f>
        <v>0</v>
      </c>
      <c r="BG758" s="211">
        <f>IF(N758="zákl. přenesená",J758,0)</f>
        <v>0</v>
      </c>
      <c r="BH758" s="211">
        <f>IF(N758="sníž. přenesená",J758,0)</f>
        <v>0</v>
      </c>
      <c r="BI758" s="211">
        <f>IF(N758="nulová",J758,0)</f>
        <v>0</v>
      </c>
      <c r="BJ758" s="19" t="s">
        <v>134</v>
      </c>
      <c r="BK758" s="211">
        <f>ROUND(I758*H758,2)</f>
        <v>0</v>
      </c>
      <c r="BL758" s="19" t="s">
        <v>234</v>
      </c>
      <c r="BM758" s="210" t="s">
        <v>1294</v>
      </c>
    </row>
    <row r="759" s="2" customFormat="1">
      <c r="A759" s="40"/>
      <c r="B759" s="41"/>
      <c r="C759" s="42"/>
      <c r="D759" s="212" t="s">
        <v>136</v>
      </c>
      <c r="E759" s="42"/>
      <c r="F759" s="213" t="s">
        <v>1295</v>
      </c>
      <c r="G759" s="42"/>
      <c r="H759" s="42"/>
      <c r="I759" s="214"/>
      <c r="J759" s="42"/>
      <c r="K759" s="42"/>
      <c r="L759" s="46"/>
      <c r="M759" s="215"/>
      <c r="N759" s="216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136</v>
      </c>
      <c r="AU759" s="19" t="s">
        <v>134</v>
      </c>
    </row>
    <row r="760" s="13" customFormat="1">
      <c r="A760" s="13"/>
      <c r="B760" s="217"/>
      <c r="C760" s="218"/>
      <c r="D760" s="219" t="s">
        <v>138</v>
      </c>
      <c r="E760" s="220" t="s">
        <v>19</v>
      </c>
      <c r="F760" s="221" t="s">
        <v>153</v>
      </c>
      <c r="G760" s="218"/>
      <c r="H760" s="222">
        <v>40.274000000000001</v>
      </c>
      <c r="I760" s="223"/>
      <c r="J760" s="218"/>
      <c r="K760" s="218"/>
      <c r="L760" s="224"/>
      <c r="M760" s="225"/>
      <c r="N760" s="226"/>
      <c r="O760" s="226"/>
      <c r="P760" s="226"/>
      <c r="Q760" s="226"/>
      <c r="R760" s="226"/>
      <c r="S760" s="226"/>
      <c r="T760" s="22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28" t="s">
        <v>138</v>
      </c>
      <c r="AU760" s="228" t="s">
        <v>134</v>
      </c>
      <c r="AV760" s="13" t="s">
        <v>134</v>
      </c>
      <c r="AW760" s="13" t="s">
        <v>33</v>
      </c>
      <c r="AX760" s="13" t="s">
        <v>72</v>
      </c>
      <c r="AY760" s="228" t="s">
        <v>125</v>
      </c>
    </row>
    <row r="761" s="14" customFormat="1">
      <c r="A761" s="14"/>
      <c r="B761" s="229"/>
      <c r="C761" s="230"/>
      <c r="D761" s="219" t="s">
        <v>138</v>
      </c>
      <c r="E761" s="231" t="s">
        <v>19</v>
      </c>
      <c r="F761" s="232" t="s">
        <v>140</v>
      </c>
      <c r="G761" s="230"/>
      <c r="H761" s="233">
        <v>40.274000000000001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39" t="s">
        <v>138</v>
      </c>
      <c r="AU761" s="239" t="s">
        <v>134</v>
      </c>
      <c r="AV761" s="14" t="s">
        <v>141</v>
      </c>
      <c r="AW761" s="14" t="s">
        <v>33</v>
      </c>
      <c r="AX761" s="14" t="s">
        <v>72</v>
      </c>
      <c r="AY761" s="239" t="s">
        <v>125</v>
      </c>
    </row>
    <row r="762" s="13" customFormat="1">
      <c r="A762" s="13"/>
      <c r="B762" s="217"/>
      <c r="C762" s="218"/>
      <c r="D762" s="219" t="s">
        <v>138</v>
      </c>
      <c r="E762" s="220" t="s">
        <v>19</v>
      </c>
      <c r="F762" s="221" t="s">
        <v>154</v>
      </c>
      <c r="G762" s="218"/>
      <c r="H762" s="222">
        <v>15.539</v>
      </c>
      <c r="I762" s="223"/>
      <c r="J762" s="218"/>
      <c r="K762" s="218"/>
      <c r="L762" s="224"/>
      <c r="M762" s="225"/>
      <c r="N762" s="226"/>
      <c r="O762" s="226"/>
      <c r="P762" s="226"/>
      <c r="Q762" s="226"/>
      <c r="R762" s="226"/>
      <c r="S762" s="226"/>
      <c r="T762" s="22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28" t="s">
        <v>138</v>
      </c>
      <c r="AU762" s="228" t="s">
        <v>134</v>
      </c>
      <c r="AV762" s="13" t="s">
        <v>134</v>
      </c>
      <c r="AW762" s="13" t="s">
        <v>33</v>
      </c>
      <c r="AX762" s="13" t="s">
        <v>72</v>
      </c>
      <c r="AY762" s="228" t="s">
        <v>125</v>
      </c>
    </row>
    <row r="763" s="14" customFormat="1">
      <c r="A763" s="14"/>
      <c r="B763" s="229"/>
      <c r="C763" s="230"/>
      <c r="D763" s="219" t="s">
        <v>138</v>
      </c>
      <c r="E763" s="231" t="s">
        <v>19</v>
      </c>
      <c r="F763" s="232" t="s">
        <v>140</v>
      </c>
      <c r="G763" s="230"/>
      <c r="H763" s="233">
        <v>15.539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39" t="s">
        <v>138</v>
      </c>
      <c r="AU763" s="239" t="s">
        <v>134</v>
      </c>
      <c r="AV763" s="14" t="s">
        <v>141</v>
      </c>
      <c r="AW763" s="14" t="s">
        <v>33</v>
      </c>
      <c r="AX763" s="14" t="s">
        <v>72</v>
      </c>
      <c r="AY763" s="239" t="s">
        <v>125</v>
      </c>
    </row>
    <row r="764" s="13" customFormat="1">
      <c r="A764" s="13"/>
      <c r="B764" s="217"/>
      <c r="C764" s="218"/>
      <c r="D764" s="219" t="s">
        <v>138</v>
      </c>
      <c r="E764" s="220" t="s">
        <v>19</v>
      </c>
      <c r="F764" s="221" t="s">
        <v>155</v>
      </c>
      <c r="G764" s="218"/>
      <c r="H764" s="222">
        <v>12.101000000000001</v>
      </c>
      <c r="I764" s="223"/>
      <c r="J764" s="218"/>
      <c r="K764" s="218"/>
      <c r="L764" s="224"/>
      <c r="M764" s="225"/>
      <c r="N764" s="226"/>
      <c r="O764" s="226"/>
      <c r="P764" s="226"/>
      <c r="Q764" s="226"/>
      <c r="R764" s="226"/>
      <c r="S764" s="226"/>
      <c r="T764" s="22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28" t="s">
        <v>138</v>
      </c>
      <c r="AU764" s="228" t="s">
        <v>134</v>
      </c>
      <c r="AV764" s="13" t="s">
        <v>134</v>
      </c>
      <c r="AW764" s="13" t="s">
        <v>33</v>
      </c>
      <c r="AX764" s="13" t="s">
        <v>72</v>
      </c>
      <c r="AY764" s="228" t="s">
        <v>125</v>
      </c>
    </row>
    <row r="765" s="14" customFormat="1">
      <c r="A765" s="14"/>
      <c r="B765" s="229"/>
      <c r="C765" s="230"/>
      <c r="D765" s="219" t="s">
        <v>138</v>
      </c>
      <c r="E765" s="231" t="s">
        <v>19</v>
      </c>
      <c r="F765" s="232" t="s">
        <v>140</v>
      </c>
      <c r="G765" s="230"/>
      <c r="H765" s="233">
        <v>12.101000000000001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39" t="s">
        <v>138</v>
      </c>
      <c r="AU765" s="239" t="s">
        <v>134</v>
      </c>
      <c r="AV765" s="14" t="s">
        <v>141</v>
      </c>
      <c r="AW765" s="14" t="s">
        <v>33</v>
      </c>
      <c r="AX765" s="14" t="s">
        <v>72</v>
      </c>
      <c r="AY765" s="239" t="s">
        <v>125</v>
      </c>
    </row>
    <row r="766" s="13" customFormat="1">
      <c r="A766" s="13"/>
      <c r="B766" s="217"/>
      <c r="C766" s="218"/>
      <c r="D766" s="219" t="s">
        <v>138</v>
      </c>
      <c r="E766" s="220" t="s">
        <v>19</v>
      </c>
      <c r="F766" s="221" t="s">
        <v>156</v>
      </c>
      <c r="G766" s="218"/>
      <c r="H766" s="222">
        <v>8.859</v>
      </c>
      <c r="I766" s="223"/>
      <c r="J766" s="218"/>
      <c r="K766" s="218"/>
      <c r="L766" s="224"/>
      <c r="M766" s="225"/>
      <c r="N766" s="226"/>
      <c r="O766" s="226"/>
      <c r="P766" s="226"/>
      <c r="Q766" s="226"/>
      <c r="R766" s="226"/>
      <c r="S766" s="226"/>
      <c r="T766" s="227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28" t="s">
        <v>138</v>
      </c>
      <c r="AU766" s="228" t="s">
        <v>134</v>
      </c>
      <c r="AV766" s="13" t="s">
        <v>134</v>
      </c>
      <c r="AW766" s="13" t="s">
        <v>33</v>
      </c>
      <c r="AX766" s="13" t="s">
        <v>72</v>
      </c>
      <c r="AY766" s="228" t="s">
        <v>125</v>
      </c>
    </row>
    <row r="767" s="14" customFormat="1">
      <c r="A767" s="14"/>
      <c r="B767" s="229"/>
      <c r="C767" s="230"/>
      <c r="D767" s="219" t="s">
        <v>138</v>
      </c>
      <c r="E767" s="231" t="s">
        <v>19</v>
      </c>
      <c r="F767" s="232" t="s">
        <v>140</v>
      </c>
      <c r="G767" s="230"/>
      <c r="H767" s="233">
        <v>8.859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39" t="s">
        <v>138</v>
      </c>
      <c r="AU767" s="239" t="s">
        <v>134</v>
      </c>
      <c r="AV767" s="14" t="s">
        <v>141</v>
      </c>
      <c r="AW767" s="14" t="s">
        <v>33</v>
      </c>
      <c r="AX767" s="14" t="s">
        <v>72</v>
      </c>
      <c r="AY767" s="239" t="s">
        <v>125</v>
      </c>
    </row>
    <row r="768" s="13" customFormat="1">
      <c r="A768" s="13"/>
      <c r="B768" s="217"/>
      <c r="C768" s="218"/>
      <c r="D768" s="219" t="s">
        <v>138</v>
      </c>
      <c r="E768" s="220" t="s">
        <v>19</v>
      </c>
      <c r="F768" s="221" t="s">
        <v>157</v>
      </c>
      <c r="G768" s="218"/>
      <c r="H768" s="222">
        <v>49.433999999999998</v>
      </c>
      <c r="I768" s="223"/>
      <c r="J768" s="218"/>
      <c r="K768" s="218"/>
      <c r="L768" s="224"/>
      <c r="M768" s="225"/>
      <c r="N768" s="226"/>
      <c r="O768" s="226"/>
      <c r="P768" s="226"/>
      <c r="Q768" s="226"/>
      <c r="R768" s="226"/>
      <c r="S768" s="226"/>
      <c r="T768" s="22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8" t="s">
        <v>138</v>
      </c>
      <c r="AU768" s="228" t="s">
        <v>134</v>
      </c>
      <c r="AV768" s="13" t="s">
        <v>134</v>
      </c>
      <c r="AW768" s="13" t="s">
        <v>33</v>
      </c>
      <c r="AX768" s="13" t="s">
        <v>72</v>
      </c>
      <c r="AY768" s="228" t="s">
        <v>125</v>
      </c>
    </row>
    <row r="769" s="14" customFormat="1">
      <c r="A769" s="14"/>
      <c r="B769" s="229"/>
      <c r="C769" s="230"/>
      <c r="D769" s="219" t="s">
        <v>138</v>
      </c>
      <c r="E769" s="231" t="s">
        <v>19</v>
      </c>
      <c r="F769" s="232" t="s">
        <v>140</v>
      </c>
      <c r="G769" s="230"/>
      <c r="H769" s="233">
        <v>49.433999999999998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39" t="s">
        <v>138</v>
      </c>
      <c r="AU769" s="239" t="s">
        <v>134</v>
      </c>
      <c r="AV769" s="14" t="s">
        <v>141</v>
      </c>
      <c r="AW769" s="14" t="s">
        <v>33</v>
      </c>
      <c r="AX769" s="14" t="s">
        <v>72</v>
      </c>
      <c r="AY769" s="239" t="s">
        <v>125</v>
      </c>
    </row>
    <row r="770" s="13" customFormat="1">
      <c r="A770" s="13"/>
      <c r="B770" s="217"/>
      <c r="C770" s="218"/>
      <c r="D770" s="219" t="s">
        <v>138</v>
      </c>
      <c r="E770" s="220" t="s">
        <v>19</v>
      </c>
      <c r="F770" s="221" t="s">
        <v>158</v>
      </c>
      <c r="G770" s="218"/>
      <c r="H770" s="222">
        <v>38.634999999999998</v>
      </c>
      <c r="I770" s="223"/>
      <c r="J770" s="218"/>
      <c r="K770" s="218"/>
      <c r="L770" s="224"/>
      <c r="M770" s="225"/>
      <c r="N770" s="226"/>
      <c r="O770" s="226"/>
      <c r="P770" s="226"/>
      <c r="Q770" s="226"/>
      <c r="R770" s="226"/>
      <c r="S770" s="226"/>
      <c r="T770" s="22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28" t="s">
        <v>138</v>
      </c>
      <c r="AU770" s="228" t="s">
        <v>134</v>
      </c>
      <c r="AV770" s="13" t="s">
        <v>134</v>
      </c>
      <c r="AW770" s="13" t="s">
        <v>33</v>
      </c>
      <c r="AX770" s="13" t="s">
        <v>72</v>
      </c>
      <c r="AY770" s="228" t="s">
        <v>125</v>
      </c>
    </row>
    <row r="771" s="14" customFormat="1">
      <c r="A771" s="14"/>
      <c r="B771" s="229"/>
      <c r="C771" s="230"/>
      <c r="D771" s="219" t="s">
        <v>138</v>
      </c>
      <c r="E771" s="231" t="s">
        <v>19</v>
      </c>
      <c r="F771" s="232" t="s">
        <v>140</v>
      </c>
      <c r="G771" s="230"/>
      <c r="H771" s="233">
        <v>38.634999999999998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39" t="s">
        <v>138</v>
      </c>
      <c r="AU771" s="239" t="s">
        <v>134</v>
      </c>
      <c r="AV771" s="14" t="s">
        <v>141</v>
      </c>
      <c r="AW771" s="14" t="s">
        <v>33</v>
      </c>
      <c r="AX771" s="14" t="s">
        <v>72</v>
      </c>
      <c r="AY771" s="239" t="s">
        <v>125</v>
      </c>
    </row>
    <row r="772" s="13" customFormat="1">
      <c r="A772" s="13"/>
      <c r="B772" s="217"/>
      <c r="C772" s="218"/>
      <c r="D772" s="219" t="s">
        <v>138</v>
      </c>
      <c r="E772" s="220" t="s">
        <v>19</v>
      </c>
      <c r="F772" s="221" t="s">
        <v>159</v>
      </c>
      <c r="G772" s="218"/>
      <c r="H772" s="222">
        <v>4.9989999999999997</v>
      </c>
      <c r="I772" s="223"/>
      <c r="J772" s="218"/>
      <c r="K772" s="218"/>
      <c r="L772" s="224"/>
      <c r="M772" s="225"/>
      <c r="N772" s="226"/>
      <c r="O772" s="226"/>
      <c r="P772" s="226"/>
      <c r="Q772" s="226"/>
      <c r="R772" s="226"/>
      <c r="S772" s="226"/>
      <c r="T772" s="22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28" t="s">
        <v>138</v>
      </c>
      <c r="AU772" s="228" t="s">
        <v>134</v>
      </c>
      <c r="AV772" s="13" t="s">
        <v>134</v>
      </c>
      <c r="AW772" s="13" t="s">
        <v>33</v>
      </c>
      <c r="AX772" s="13" t="s">
        <v>72</v>
      </c>
      <c r="AY772" s="228" t="s">
        <v>125</v>
      </c>
    </row>
    <row r="773" s="14" customFormat="1">
      <c r="A773" s="14"/>
      <c r="B773" s="229"/>
      <c r="C773" s="230"/>
      <c r="D773" s="219" t="s">
        <v>138</v>
      </c>
      <c r="E773" s="231" t="s">
        <v>19</v>
      </c>
      <c r="F773" s="232" t="s">
        <v>140</v>
      </c>
      <c r="G773" s="230"/>
      <c r="H773" s="233">
        <v>4.9989999999999997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39" t="s">
        <v>138</v>
      </c>
      <c r="AU773" s="239" t="s">
        <v>134</v>
      </c>
      <c r="AV773" s="14" t="s">
        <v>141</v>
      </c>
      <c r="AW773" s="14" t="s">
        <v>33</v>
      </c>
      <c r="AX773" s="14" t="s">
        <v>72</v>
      </c>
      <c r="AY773" s="239" t="s">
        <v>125</v>
      </c>
    </row>
    <row r="774" s="13" customFormat="1">
      <c r="A774" s="13"/>
      <c r="B774" s="217"/>
      <c r="C774" s="218"/>
      <c r="D774" s="219" t="s">
        <v>138</v>
      </c>
      <c r="E774" s="220" t="s">
        <v>19</v>
      </c>
      <c r="F774" s="221" t="s">
        <v>256</v>
      </c>
      <c r="G774" s="218"/>
      <c r="H774" s="222">
        <v>56.466999999999999</v>
      </c>
      <c r="I774" s="223"/>
      <c r="J774" s="218"/>
      <c r="K774" s="218"/>
      <c r="L774" s="224"/>
      <c r="M774" s="225"/>
      <c r="N774" s="226"/>
      <c r="O774" s="226"/>
      <c r="P774" s="226"/>
      <c r="Q774" s="226"/>
      <c r="R774" s="226"/>
      <c r="S774" s="226"/>
      <c r="T774" s="22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28" t="s">
        <v>138</v>
      </c>
      <c r="AU774" s="228" t="s">
        <v>134</v>
      </c>
      <c r="AV774" s="13" t="s">
        <v>134</v>
      </c>
      <c r="AW774" s="13" t="s">
        <v>33</v>
      </c>
      <c r="AX774" s="13" t="s">
        <v>72</v>
      </c>
      <c r="AY774" s="228" t="s">
        <v>125</v>
      </c>
    </row>
    <row r="775" s="14" customFormat="1">
      <c r="A775" s="14"/>
      <c r="B775" s="229"/>
      <c r="C775" s="230"/>
      <c r="D775" s="219" t="s">
        <v>138</v>
      </c>
      <c r="E775" s="231" t="s">
        <v>19</v>
      </c>
      <c r="F775" s="232" t="s">
        <v>140</v>
      </c>
      <c r="G775" s="230"/>
      <c r="H775" s="233">
        <v>56.466999999999999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9" t="s">
        <v>138</v>
      </c>
      <c r="AU775" s="239" t="s">
        <v>134</v>
      </c>
      <c r="AV775" s="14" t="s">
        <v>141</v>
      </c>
      <c r="AW775" s="14" t="s">
        <v>33</v>
      </c>
      <c r="AX775" s="14" t="s">
        <v>72</v>
      </c>
      <c r="AY775" s="239" t="s">
        <v>125</v>
      </c>
    </row>
    <row r="776" s="15" customFormat="1">
      <c r="A776" s="15"/>
      <c r="B776" s="240"/>
      <c r="C776" s="241"/>
      <c r="D776" s="219" t="s">
        <v>138</v>
      </c>
      <c r="E776" s="242" t="s">
        <v>19</v>
      </c>
      <c r="F776" s="243" t="s">
        <v>148</v>
      </c>
      <c r="G776" s="241"/>
      <c r="H776" s="244">
        <v>226.30799999999999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50" t="s">
        <v>138</v>
      </c>
      <c r="AU776" s="250" t="s">
        <v>134</v>
      </c>
      <c r="AV776" s="15" t="s">
        <v>133</v>
      </c>
      <c r="AW776" s="15" t="s">
        <v>33</v>
      </c>
      <c r="AX776" s="15" t="s">
        <v>77</v>
      </c>
      <c r="AY776" s="250" t="s">
        <v>125</v>
      </c>
    </row>
    <row r="777" s="2" customFormat="1" ht="16.5" customHeight="1">
      <c r="A777" s="40"/>
      <c r="B777" s="41"/>
      <c r="C777" s="199" t="s">
        <v>1296</v>
      </c>
      <c r="D777" s="199" t="s">
        <v>128</v>
      </c>
      <c r="E777" s="200" t="s">
        <v>1297</v>
      </c>
      <c r="F777" s="201" t="s">
        <v>1298</v>
      </c>
      <c r="G777" s="202" t="s">
        <v>131</v>
      </c>
      <c r="H777" s="203">
        <v>226.30799999999999</v>
      </c>
      <c r="I777" s="204"/>
      <c r="J777" s="205">
        <f>ROUND(I777*H777,2)</f>
        <v>0</v>
      </c>
      <c r="K777" s="201" t="s">
        <v>132</v>
      </c>
      <c r="L777" s="46"/>
      <c r="M777" s="206" t="s">
        <v>19</v>
      </c>
      <c r="N777" s="207" t="s">
        <v>44</v>
      </c>
      <c r="O777" s="86"/>
      <c r="P777" s="208">
        <f>O777*H777</f>
        <v>0</v>
      </c>
      <c r="Q777" s="208">
        <v>0</v>
      </c>
      <c r="R777" s="208">
        <f>Q777*H777</f>
        <v>0</v>
      </c>
      <c r="S777" s="208">
        <v>0</v>
      </c>
      <c r="T777" s="209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10" t="s">
        <v>234</v>
      </c>
      <c r="AT777" s="210" t="s">
        <v>128</v>
      </c>
      <c r="AU777" s="210" t="s">
        <v>134</v>
      </c>
      <c r="AY777" s="19" t="s">
        <v>125</v>
      </c>
      <c r="BE777" s="211">
        <f>IF(N777="základní",J777,0)</f>
        <v>0</v>
      </c>
      <c r="BF777" s="211">
        <f>IF(N777="snížená",J777,0)</f>
        <v>0</v>
      </c>
      <c r="BG777" s="211">
        <f>IF(N777="zákl. přenesená",J777,0)</f>
        <v>0</v>
      </c>
      <c r="BH777" s="211">
        <f>IF(N777="sníž. přenesená",J777,0)</f>
        <v>0</v>
      </c>
      <c r="BI777" s="211">
        <f>IF(N777="nulová",J777,0)</f>
        <v>0</v>
      </c>
      <c r="BJ777" s="19" t="s">
        <v>134</v>
      </c>
      <c r="BK777" s="211">
        <f>ROUND(I777*H777,2)</f>
        <v>0</v>
      </c>
      <c r="BL777" s="19" t="s">
        <v>234</v>
      </c>
      <c r="BM777" s="210" t="s">
        <v>1299</v>
      </c>
    </row>
    <row r="778" s="2" customFormat="1">
      <c r="A778" s="40"/>
      <c r="B778" s="41"/>
      <c r="C778" s="42"/>
      <c r="D778" s="212" t="s">
        <v>136</v>
      </c>
      <c r="E778" s="42"/>
      <c r="F778" s="213" t="s">
        <v>1300</v>
      </c>
      <c r="G778" s="42"/>
      <c r="H778" s="42"/>
      <c r="I778" s="214"/>
      <c r="J778" s="42"/>
      <c r="K778" s="42"/>
      <c r="L778" s="46"/>
      <c r="M778" s="215"/>
      <c r="N778" s="216"/>
      <c r="O778" s="86"/>
      <c r="P778" s="86"/>
      <c r="Q778" s="86"/>
      <c r="R778" s="86"/>
      <c r="S778" s="86"/>
      <c r="T778" s="87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9" t="s">
        <v>136</v>
      </c>
      <c r="AU778" s="19" t="s">
        <v>134</v>
      </c>
    </row>
    <row r="779" s="2" customFormat="1" ht="16.5" customHeight="1">
      <c r="A779" s="40"/>
      <c r="B779" s="41"/>
      <c r="C779" s="199" t="s">
        <v>1301</v>
      </c>
      <c r="D779" s="199" t="s">
        <v>128</v>
      </c>
      <c r="E779" s="200" t="s">
        <v>1302</v>
      </c>
      <c r="F779" s="201" t="s">
        <v>1303</v>
      </c>
      <c r="G779" s="202" t="s">
        <v>131</v>
      </c>
      <c r="H779" s="203">
        <v>226.30799999999999</v>
      </c>
      <c r="I779" s="204"/>
      <c r="J779" s="205">
        <f>ROUND(I779*H779,2)</f>
        <v>0</v>
      </c>
      <c r="K779" s="201" t="s">
        <v>132</v>
      </c>
      <c r="L779" s="46"/>
      <c r="M779" s="206" t="s">
        <v>19</v>
      </c>
      <c r="N779" s="207" t="s">
        <v>44</v>
      </c>
      <c r="O779" s="86"/>
      <c r="P779" s="208">
        <f>O779*H779</f>
        <v>0</v>
      </c>
      <c r="Q779" s="208">
        <v>0.001</v>
      </c>
      <c r="R779" s="208">
        <f>Q779*H779</f>
        <v>0.22630800000000001</v>
      </c>
      <c r="S779" s="208">
        <v>0.00031</v>
      </c>
      <c r="T779" s="209">
        <f>S779*H779</f>
        <v>0.070155479999999992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0" t="s">
        <v>234</v>
      </c>
      <c r="AT779" s="210" t="s">
        <v>128</v>
      </c>
      <c r="AU779" s="210" t="s">
        <v>134</v>
      </c>
      <c r="AY779" s="19" t="s">
        <v>125</v>
      </c>
      <c r="BE779" s="211">
        <f>IF(N779="základní",J779,0)</f>
        <v>0</v>
      </c>
      <c r="BF779" s="211">
        <f>IF(N779="snížená",J779,0)</f>
        <v>0</v>
      </c>
      <c r="BG779" s="211">
        <f>IF(N779="zákl. přenesená",J779,0)</f>
        <v>0</v>
      </c>
      <c r="BH779" s="211">
        <f>IF(N779="sníž. přenesená",J779,0)</f>
        <v>0</v>
      </c>
      <c r="BI779" s="211">
        <f>IF(N779="nulová",J779,0)</f>
        <v>0</v>
      </c>
      <c r="BJ779" s="19" t="s">
        <v>134</v>
      </c>
      <c r="BK779" s="211">
        <f>ROUND(I779*H779,2)</f>
        <v>0</v>
      </c>
      <c r="BL779" s="19" t="s">
        <v>234</v>
      </c>
      <c r="BM779" s="210" t="s">
        <v>1304</v>
      </c>
    </row>
    <row r="780" s="2" customFormat="1">
      <c r="A780" s="40"/>
      <c r="B780" s="41"/>
      <c r="C780" s="42"/>
      <c r="D780" s="212" t="s">
        <v>136</v>
      </c>
      <c r="E780" s="42"/>
      <c r="F780" s="213" t="s">
        <v>1305</v>
      </c>
      <c r="G780" s="42"/>
      <c r="H780" s="42"/>
      <c r="I780" s="214"/>
      <c r="J780" s="42"/>
      <c r="K780" s="42"/>
      <c r="L780" s="46"/>
      <c r="M780" s="215"/>
      <c r="N780" s="216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136</v>
      </c>
      <c r="AU780" s="19" t="s">
        <v>134</v>
      </c>
    </row>
    <row r="781" s="2" customFormat="1" ht="16.5" customHeight="1">
      <c r="A781" s="40"/>
      <c r="B781" s="41"/>
      <c r="C781" s="199" t="s">
        <v>1306</v>
      </c>
      <c r="D781" s="199" t="s">
        <v>128</v>
      </c>
      <c r="E781" s="200" t="s">
        <v>1307</v>
      </c>
      <c r="F781" s="201" t="s">
        <v>1308</v>
      </c>
      <c r="G781" s="202" t="s">
        <v>131</v>
      </c>
      <c r="H781" s="203">
        <v>10</v>
      </c>
      <c r="I781" s="204"/>
      <c r="J781" s="205">
        <f>ROUND(I781*H781,2)</f>
        <v>0</v>
      </c>
      <c r="K781" s="201" t="s">
        <v>132</v>
      </c>
      <c r="L781" s="46"/>
      <c r="M781" s="206" t="s">
        <v>19</v>
      </c>
      <c r="N781" s="207" t="s">
        <v>44</v>
      </c>
      <c r="O781" s="86"/>
      <c r="P781" s="208">
        <f>O781*H781</f>
        <v>0</v>
      </c>
      <c r="Q781" s="208">
        <v>0.00025000000000000001</v>
      </c>
      <c r="R781" s="208">
        <f>Q781*H781</f>
        <v>0.0025000000000000001</v>
      </c>
      <c r="S781" s="208">
        <v>0</v>
      </c>
      <c r="T781" s="209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0" t="s">
        <v>234</v>
      </c>
      <c r="AT781" s="210" t="s">
        <v>128</v>
      </c>
      <c r="AU781" s="210" t="s">
        <v>134</v>
      </c>
      <c r="AY781" s="19" t="s">
        <v>125</v>
      </c>
      <c r="BE781" s="211">
        <f>IF(N781="základní",J781,0)</f>
        <v>0</v>
      </c>
      <c r="BF781" s="211">
        <f>IF(N781="snížená",J781,0)</f>
        <v>0</v>
      </c>
      <c r="BG781" s="211">
        <f>IF(N781="zákl. přenesená",J781,0)</f>
        <v>0</v>
      </c>
      <c r="BH781" s="211">
        <f>IF(N781="sníž. přenesená",J781,0)</f>
        <v>0</v>
      </c>
      <c r="BI781" s="211">
        <f>IF(N781="nulová",J781,0)</f>
        <v>0</v>
      </c>
      <c r="BJ781" s="19" t="s">
        <v>134</v>
      </c>
      <c r="BK781" s="211">
        <f>ROUND(I781*H781,2)</f>
        <v>0</v>
      </c>
      <c r="BL781" s="19" t="s">
        <v>234</v>
      </c>
      <c r="BM781" s="210" t="s">
        <v>1309</v>
      </c>
    </row>
    <row r="782" s="2" customFormat="1">
      <c r="A782" s="40"/>
      <c r="B782" s="41"/>
      <c r="C782" s="42"/>
      <c r="D782" s="212" t="s">
        <v>136</v>
      </c>
      <c r="E782" s="42"/>
      <c r="F782" s="213" t="s">
        <v>1310</v>
      </c>
      <c r="G782" s="42"/>
      <c r="H782" s="42"/>
      <c r="I782" s="214"/>
      <c r="J782" s="42"/>
      <c r="K782" s="42"/>
      <c r="L782" s="46"/>
      <c r="M782" s="215"/>
      <c r="N782" s="216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136</v>
      </c>
      <c r="AU782" s="19" t="s">
        <v>134</v>
      </c>
    </row>
    <row r="783" s="2" customFormat="1" ht="16.5" customHeight="1">
      <c r="A783" s="40"/>
      <c r="B783" s="41"/>
      <c r="C783" s="199" t="s">
        <v>1311</v>
      </c>
      <c r="D783" s="199" t="s">
        <v>128</v>
      </c>
      <c r="E783" s="200" t="s">
        <v>1312</v>
      </c>
      <c r="F783" s="201" t="s">
        <v>1313</v>
      </c>
      <c r="G783" s="202" t="s">
        <v>131</v>
      </c>
      <c r="H783" s="203">
        <v>15</v>
      </c>
      <c r="I783" s="204"/>
      <c r="J783" s="205">
        <f>ROUND(I783*H783,2)</f>
        <v>0</v>
      </c>
      <c r="K783" s="201" t="s">
        <v>132</v>
      </c>
      <c r="L783" s="46"/>
      <c r="M783" s="206" t="s">
        <v>19</v>
      </c>
      <c r="N783" s="207" t="s">
        <v>44</v>
      </c>
      <c r="O783" s="86"/>
      <c r="P783" s="208">
        <f>O783*H783</f>
        <v>0</v>
      </c>
      <c r="Q783" s="208">
        <v>0.00029</v>
      </c>
      <c r="R783" s="208">
        <f>Q783*H783</f>
        <v>0.0043499999999999997</v>
      </c>
      <c r="S783" s="208">
        <v>0</v>
      </c>
      <c r="T783" s="209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10" t="s">
        <v>234</v>
      </c>
      <c r="AT783" s="210" t="s">
        <v>128</v>
      </c>
      <c r="AU783" s="210" t="s">
        <v>134</v>
      </c>
      <c r="AY783" s="19" t="s">
        <v>125</v>
      </c>
      <c r="BE783" s="211">
        <f>IF(N783="základní",J783,0)</f>
        <v>0</v>
      </c>
      <c r="BF783" s="211">
        <f>IF(N783="snížená",J783,0)</f>
        <v>0</v>
      </c>
      <c r="BG783" s="211">
        <f>IF(N783="zákl. přenesená",J783,0)</f>
        <v>0</v>
      </c>
      <c r="BH783" s="211">
        <f>IF(N783="sníž. přenesená",J783,0)</f>
        <v>0</v>
      </c>
      <c r="BI783" s="211">
        <f>IF(N783="nulová",J783,0)</f>
        <v>0</v>
      </c>
      <c r="BJ783" s="19" t="s">
        <v>134</v>
      </c>
      <c r="BK783" s="211">
        <f>ROUND(I783*H783,2)</f>
        <v>0</v>
      </c>
      <c r="BL783" s="19" t="s">
        <v>234</v>
      </c>
      <c r="BM783" s="210" t="s">
        <v>1314</v>
      </c>
    </row>
    <row r="784" s="2" customFormat="1">
      <c r="A784" s="40"/>
      <c r="B784" s="41"/>
      <c r="C784" s="42"/>
      <c r="D784" s="212" t="s">
        <v>136</v>
      </c>
      <c r="E784" s="42"/>
      <c r="F784" s="213" t="s">
        <v>1315</v>
      </c>
      <c r="G784" s="42"/>
      <c r="H784" s="42"/>
      <c r="I784" s="214"/>
      <c r="J784" s="42"/>
      <c r="K784" s="42"/>
      <c r="L784" s="46"/>
      <c r="M784" s="215"/>
      <c r="N784" s="216"/>
      <c r="O784" s="86"/>
      <c r="P784" s="86"/>
      <c r="Q784" s="86"/>
      <c r="R784" s="86"/>
      <c r="S784" s="86"/>
      <c r="T784" s="87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9" t="s">
        <v>136</v>
      </c>
      <c r="AU784" s="19" t="s">
        <v>134</v>
      </c>
    </row>
    <row r="785" s="2" customFormat="1" ht="16.5" customHeight="1">
      <c r="A785" s="40"/>
      <c r="B785" s="41"/>
      <c r="C785" s="199" t="s">
        <v>1316</v>
      </c>
      <c r="D785" s="199" t="s">
        <v>128</v>
      </c>
      <c r="E785" s="200" t="s">
        <v>1317</v>
      </c>
      <c r="F785" s="201" t="s">
        <v>1318</v>
      </c>
      <c r="G785" s="202" t="s">
        <v>184</v>
      </c>
      <c r="H785" s="203">
        <v>15</v>
      </c>
      <c r="I785" s="204"/>
      <c r="J785" s="205">
        <f>ROUND(I785*H785,2)</f>
        <v>0</v>
      </c>
      <c r="K785" s="201" t="s">
        <v>132</v>
      </c>
      <c r="L785" s="46"/>
      <c r="M785" s="206" t="s">
        <v>19</v>
      </c>
      <c r="N785" s="207" t="s">
        <v>44</v>
      </c>
      <c r="O785" s="86"/>
      <c r="P785" s="208">
        <f>O785*H785</f>
        <v>0</v>
      </c>
      <c r="Q785" s="208">
        <v>4.0000000000000003E-05</v>
      </c>
      <c r="R785" s="208">
        <f>Q785*H785</f>
        <v>0.00060000000000000006</v>
      </c>
      <c r="S785" s="208">
        <v>0</v>
      </c>
      <c r="T785" s="209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10" t="s">
        <v>234</v>
      </c>
      <c r="AT785" s="210" t="s">
        <v>128</v>
      </c>
      <c r="AU785" s="210" t="s">
        <v>134</v>
      </c>
      <c r="AY785" s="19" t="s">
        <v>125</v>
      </c>
      <c r="BE785" s="211">
        <f>IF(N785="základní",J785,0)</f>
        <v>0</v>
      </c>
      <c r="BF785" s="211">
        <f>IF(N785="snížená",J785,0)</f>
        <v>0</v>
      </c>
      <c r="BG785" s="211">
        <f>IF(N785="zákl. přenesená",J785,0)</f>
        <v>0</v>
      </c>
      <c r="BH785" s="211">
        <f>IF(N785="sníž. přenesená",J785,0)</f>
        <v>0</v>
      </c>
      <c r="BI785" s="211">
        <f>IF(N785="nulová",J785,0)</f>
        <v>0</v>
      </c>
      <c r="BJ785" s="19" t="s">
        <v>134</v>
      </c>
      <c r="BK785" s="211">
        <f>ROUND(I785*H785,2)</f>
        <v>0</v>
      </c>
      <c r="BL785" s="19" t="s">
        <v>234</v>
      </c>
      <c r="BM785" s="210" t="s">
        <v>1319</v>
      </c>
    </row>
    <row r="786" s="2" customFormat="1">
      <c r="A786" s="40"/>
      <c r="B786" s="41"/>
      <c r="C786" s="42"/>
      <c r="D786" s="212" t="s">
        <v>136</v>
      </c>
      <c r="E786" s="42"/>
      <c r="F786" s="213" t="s">
        <v>1320</v>
      </c>
      <c r="G786" s="42"/>
      <c r="H786" s="42"/>
      <c r="I786" s="214"/>
      <c r="J786" s="42"/>
      <c r="K786" s="42"/>
      <c r="L786" s="46"/>
      <c r="M786" s="215"/>
      <c r="N786" s="216"/>
      <c r="O786" s="86"/>
      <c r="P786" s="86"/>
      <c r="Q786" s="86"/>
      <c r="R786" s="86"/>
      <c r="S786" s="86"/>
      <c r="T786" s="87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9" t="s">
        <v>136</v>
      </c>
      <c r="AU786" s="19" t="s">
        <v>134</v>
      </c>
    </row>
    <row r="787" s="2" customFormat="1" ht="16.5" customHeight="1">
      <c r="A787" s="40"/>
      <c r="B787" s="41"/>
      <c r="C787" s="199" t="s">
        <v>1321</v>
      </c>
      <c r="D787" s="199" t="s">
        <v>128</v>
      </c>
      <c r="E787" s="200" t="s">
        <v>1322</v>
      </c>
      <c r="F787" s="201" t="s">
        <v>1323</v>
      </c>
      <c r="G787" s="202" t="s">
        <v>184</v>
      </c>
      <c r="H787" s="203">
        <v>20</v>
      </c>
      <c r="I787" s="204"/>
      <c r="J787" s="205">
        <f>ROUND(I787*H787,2)</f>
        <v>0</v>
      </c>
      <c r="K787" s="201" t="s">
        <v>132</v>
      </c>
      <c r="L787" s="46"/>
      <c r="M787" s="206" t="s">
        <v>19</v>
      </c>
      <c r="N787" s="207" t="s">
        <v>44</v>
      </c>
      <c r="O787" s="86"/>
      <c r="P787" s="208">
        <f>O787*H787</f>
        <v>0</v>
      </c>
      <c r="Q787" s="208">
        <v>8.0000000000000007E-05</v>
      </c>
      <c r="R787" s="208">
        <f>Q787*H787</f>
        <v>0.0016000000000000001</v>
      </c>
      <c r="S787" s="208">
        <v>0</v>
      </c>
      <c r="T787" s="209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0" t="s">
        <v>234</v>
      </c>
      <c r="AT787" s="210" t="s">
        <v>128</v>
      </c>
      <c r="AU787" s="210" t="s">
        <v>134</v>
      </c>
      <c r="AY787" s="19" t="s">
        <v>125</v>
      </c>
      <c r="BE787" s="211">
        <f>IF(N787="základní",J787,0)</f>
        <v>0</v>
      </c>
      <c r="BF787" s="211">
        <f>IF(N787="snížená",J787,0)</f>
        <v>0</v>
      </c>
      <c r="BG787" s="211">
        <f>IF(N787="zákl. přenesená",J787,0)</f>
        <v>0</v>
      </c>
      <c r="BH787" s="211">
        <f>IF(N787="sníž. přenesená",J787,0)</f>
        <v>0</v>
      </c>
      <c r="BI787" s="211">
        <f>IF(N787="nulová",J787,0)</f>
        <v>0</v>
      </c>
      <c r="BJ787" s="19" t="s">
        <v>134</v>
      </c>
      <c r="BK787" s="211">
        <f>ROUND(I787*H787,2)</f>
        <v>0</v>
      </c>
      <c r="BL787" s="19" t="s">
        <v>234</v>
      </c>
      <c r="BM787" s="210" t="s">
        <v>1324</v>
      </c>
    </row>
    <row r="788" s="2" customFormat="1">
      <c r="A788" s="40"/>
      <c r="B788" s="41"/>
      <c r="C788" s="42"/>
      <c r="D788" s="212" t="s">
        <v>136</v>
      </c>
      <c r="E788" s="42"/>
      <c r="F788" s="213" t="s">
        <v>1325</v>
      </c>
      <c r="G788" s="42"/>
      <c r="H788" s="42"/>
      <c r="I788" s="214"/>
      <c r="J788" s="42"/>
      <c r="K788" s="42"/>
      <c r="L788" s="46"/>
      <c r="M788" s="215"/>
      <c r="N788" s="216"/>
      <c r="O788" s="86"/>
      <c r="P788" s="86"/>
      <c r="Q788" s="86"/>
      <c r="R788" s="86"/>
      <c r="S788" s="86"/>
      <c r="T788" s="87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T788" s="19" t="s">
        <v>136</v>
      </c>
      <c r="AU788" s="19" t="s">
        <v>134</v>
      </c>
    </row>
    <row r="789" s="2" customFormat="1" ht="16.5" customHeight="1">
      <c r="A789" s="40"/>
      <c r="B789" s="41"/>
      <c r="C789" s="251" t="s">
        <v>1326</v>
      </c>
      <c r="D789" s="251" t="s">
        <v>321</v>
      </c>
      <c r="E789" s="252" t="s">
        <v>1327</v>
      </c>
      <c r="F789" s="253" t="s">
        <v>1328</v>
      </c>
      <c r="G789" s="254" t="s">
        <v>184</v>
      </c>
      <c r="H789" s="255">
        <v>40.424999999999997</v>
      </c>
      <c r="I789" s="256"/>
      <c r="J789" s="257">
        <f>ROUND(I789*H789,2)</f>
        <v>0</v>
      </c>
      <c r="K789" s="253" t="s">
        <v>132</v>
      </c>
      <c r="L789" s="258"/>
      <c r="M789" s="259" t="s">
        <v>19</v>
      </c>
      <c r="N789" s="260" t="s">
        <v>44</v>
      </c>
      <c r="O789" s="86"/>
      <c r="P789" s="208">
        <f>O789*H789</f>
        <v>0</v>
      </c>
      <c r="Q789" s="208">
        <v>1.0000000000000001E-05</v>
      </c>
      <c r="R789" s="208">
        <f>Q789*H789</f>
        <v>0.00040424999999999999</v>
      </c>
      <c r="S789" s="208">
        <v>0</v>
      </c>
      <c r="T789" s="209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0" t="s">
        <v>324</v>
      </c>
      <c r="AT789" s="210" t="s">
        <v>321</v>
      </c>
      <c r="AU789" s="210" t="s">
        <v>134</v>
      </c>
      <c r="AY789" s="19" t="s">
        <v>125</v>
      </c>
      <c r="BE789" s="211">
        <f>IF(N789="základní",J789,0)</f>
        <v>0</v>
      </c>
      <c r="BF789" s="211">
        <f>IF(N789="snížená",J789,0)</f>
        <v>0</v>
      </c>
      <c r="BG789" s="211">
        <f>IF(N789="zákl. přenesená",J789,0)</f>
        <v>0</v>
      </c>
      <c r="BH789" s="211">
        <f>IF(N789="sníž. přenesená",J789,0)</f>
        <v>0</v>
      </c>
      <c r="BI789" s="211">
        <f>IF(N789="nulová",J789,0)</f>
        <v>0</v>
      </c>
      <c r="BJ789" s="19" t="s">
        <v>134</v>
      </c>
      <c r="BK789" s="211">
        <f>ROUND(I789*H789,2)</f>
        <v>0</v>
      </c>
      <c r="BL789" s="19" t="s">
        <v>234</v>
      </c>
      <c r="BM789" s="210" t="s">
        <v>1329</v>
      </c>
    </row>
    <row r="790" s="13" customFormat="1">
      <c r="A790" s="13"/>
      <c r="B790" s="217"/>
      <c r="C790" s="218"/>
      <c r="D790" s="219" t="s">
        <v>138</v>
      </c>
      <c r="E790" s="220" t="s">
        <v>19</v>
      </c>
      <c r="F790" s="221" t="s">
        <v>1330</v>
      </c>
      <c r="G790" s="218"/>
      <c r="H790" s="222">
        <v>38.5</v>
      </c>
      <c r="I790" s="223"/>
      <c r="J790" s="218"/>
      <c r="K790" s="218"/>
      <c r="L790" s="224"/>
      <c r="M790" s="225"/>
      <c r="N790" s="226"/>
      <c r="O790" s="226"/>
      <c r="P790" s="226"/>
      <c r="Q790" s="226"/>
      <c r="R790" s="226"/>
      <c r="S790" s="226"/>
      <c r="T790" s="227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28" t="s">
        <v>138</v>
      </c>
      <c r="AU790" s="228" t="s">
        <v>134</v>
      </c>
      <c r="AV790" s="13" t="s">
        <v>134</v>
      </c>
      <c r="AW790" s="13" t="s">
        <v>33</v>
      </c>
      <c r="AX790" s="13" t="s">
        <v>77</v>
      </c>
      <c r="AY790" s="228" t="s">
        <v>125</v>
      </c>
    </row>
    <row r="791" s="13" customFormat="1">
      <c r="A791" s="13"/>
      <c r="B791" s="217"/>
      <c r="C791" s="218"/>
      <c r="D791" s="219" t="s">
        <v>138</v>
      </c>
      <c r="E791" s="218"/>
      <c r="F791" s="221" t="s">
        <v>1331</v>
      </c>
      <c r="G791" s="218"/>
      <c r="H791" s="222">
        <v>40.424999999999997</v>
      </c>
      <c r="I791" s="223"/>
      <c r="J791" s="218"/>
      <c r="K791" s="218"/>
      <c r="L791" s="224"/>
      <c r="M791" s="225"/>
      <c r="N791" s="226"/>
      <c r="O791" s="226"/>
      <c r="P791" s="226"/>
      <c r="Q791" s="226"/>
      <c r="R791" s="226"/>
      <c r="S791" s="226"/>
      <c r="T791" s="227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28" t="s">
        <v>138</v>
      </c>
      <c r="AU791" s="228" t="s">
        <v>134</v>
      </c>
      <c r="AV791" s="13" t="s">
        <v>134</v>
      </c>
      <c r="AW791" s="13" t="s">
        <v>4</v>
      </c>
      <c r="AX791" s="13" t="s">
        <v>77</v>
      </c>
      <c r="AY791" s="228" t="s">
        <v>125</v>
      </c>
    </row>
    <row r="792" s="2" customFormat="1" ht="16.5" customHeight="1">
      <c r="A792" s="40"/>
      <c r="B792" s="41"/>
      <c r="C792" s="199" t="s">
        <v>1332</v>
      </c>
      <c r="D792" s="199" t="s">
        <v>128</v>
      </c>
      <c r="E792" s="200" t="s">
        <v>1333</v>
      </c>
      <c r="F792" s="201" t="s">
        <v>1334</v>
      </c>
      <c r="G792" s="202" t="s">
        <v>131</v>
      </c>
      <c r="H792" s="203">
        <v>226.30799999999999</v>
      </c>
      <c r="I792" s="204"/>
      <c r="J792" s="205">
        <f>ROUND(I792*H792,2)</f>
        <v>0</v>
      </c>
      <c r="K792" s="201" t="s">
        <v>132</v>
      </c>
      <c r="L792" s="46"/>
      <c r="M792" s="206" t="s">
        <v>19</v>
      </c>
      <c r="N792" s="207" t="s">
        <v>44</v>
      </c>
      <c r="O792" s="86"/>
      <c r="P792" s="208">
        <f>O792*H792</f>
        <v>0</v>
      </c>
      <c r="Q792" s="208">
        <v>0.00020000000000000001</v>
      </c>
      <c r="R792" s="208">
        <f>Q792*H792</f>
        <v>0.045261599999999999</v>
      </c>
      <c r="S792" s="208">
        <v>0</v>
      </c>
      <c r="T792" s="209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10" t="s">
        <v>234</v>
      </c>
      <c r="AT792" s="210" t="s">
        <v>128</v>
      </c>
      <c r="AU792" s="210" t="s">
        <v>134</v>
      </c>
      <c r="AY792" s="19" t="s">
        <v>125</v>
      </c>
      <c r="BE792" s="211">
        <f>IF(N792="základní",J792,0)</f>
        <v>0</v>
      </c>
      <c r="BF792" s="211">
        <f>IF(N792="snížená",J792,0)</f>
        <v>0</v>
      </c>
      <c r="BG792" s="211">
        <f>IF(N792="zákl. přenesená",J792,0)</f>
        <v>0</v>
      </c>
      <c r="BH792" s="211">
        <f>IF(N792="sníž. přenesená",J792,0)</f>
        <v>0</v>
      </c>
      <c r="BI792" s="211">
        <f>IF(N792="nulová",J792,0)</f>
        <v>0</v>
      </c>
      <c r="BJ792" s="19" t="s">
        <v>134</v>
      </c>
      <c r="BK792" s="211">
        <f>ROUND(I792*H792,2)</f>
        <v>0</v>
      </c>
      <c r="BL792" s="19" t="s">
        <v>234</v>
      </c>
      <c r="BM792" s="210" t="s">
        <v>1335</v>
      </c>
    </row>
    <row r="793" s="2" customFormat="1">
      <c r="A793" s="40"/>
      <c r="B793" s="41"/>
      <c r="C793" s="42"/>
      <c r="D793" s="212" t="s">
        <v>136</v>
      </c>
      <c r="E793" s="42"/>
      <c r="F793" s="213" t="s">
        <v>1336</v>
      </c>
      <c r="G793" s="42"/>
      <c r="H793" s="42"/>
      <c r="I793" s="214"/>
      <c r="J793" s="42"/>
      <c r="K793" s="42"/>
      <c r="L793" s="46"/>
      <c r="M793" s="215"/>
      <c r="N793" s="216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136</v>
      </c>
      <c r="AU793" s="19" t="s">
        <v>134</v>
      </c>
    </row>
    <row r="794" s="2" customFormat="1" ht="24.15" customHeight="1">
      <c r="A794" s="40"/>
      <c r="B794" s="41"/>
      <c r="C794" s="199" t="s">
        <v>1337</v>
      </c>
      <c r="D794" s="199" t="s">
        <v>128</v>
      </c>
      <c r="E794" s="200" t="s">
        <v>1338</v>
      </c>
      <c r="F794" s="201" t="s">
        <v>1339</v>
      </c>
      <c r="G794" s="202" t="s">
        <v>131</v>
      </c>
      <c r="H794" s="203">
        <v>226.30799999999999</v>
      </c>
      <c r="I794" s="204"/>
      <c r="J794" s="205">
        <f>ROUND(I794*H794,2)</f>
        <v>0</v>
      </c>
      <c r="K794" s="201" t="s">
        <v>132</v>
      </c>
      <c r="L794" s="46"/>
      <c r="M794" s="206" t="s">
        <v>19</v>
      </c>
      <c r="N794" s="207" t="s">
        <v>44</v>
      </c>
      <c r="O794" s="86"/>
      <c r="P794" s="208">
        <f>O794*H794</f>
        <v>0</v>
      </c>
      <c r="Q794" s="208">
        <v>0.00029</v>
      </c>
      <c r="R794" s="208">
        <f>Q794*H794</f>
        <v>0.065629320000000005</v>
      </c>
      <c r="S794" s="208">
        <v>0</v>
      </c>
      <c r="T794" s="209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10" t="s">
        <v>234</v>
      </c>
      <c r="AT794" s="210" t="s">
        <v>128</v>
      </c>
      <c r="AU794" s="210" t="s">
        <v>134</v>
      </c>
      <c r="AY794" s="19" t="s">
        <v>125</v>
      </c>
      <c r="BE794" s="211">
        <f>IF(N794="základní",J794,0)</f>
        <v>0</v>
      </c>
      <c r="BF794" s="211">
        <f>IF(N794="snížená",J794,0)</f>
        <v>0</v>
      </c>
      <c r="BG794" s="211">
        <f>IF(N794="zákl. přenesená",J794,0)</f>
        <v>0</v>
      </c>
      <c r="BH794" s="211">
        <f>IF(N794="sníž. přenesená",J794,0)</f>
        <v>0</v>
      </c>
      <c r="BI794" s="211">
        <f>IF(N794="nulová",J794,0)</f>
        <v>0</v>
      </c>
      <c r="BJ794" s="19" t="s">
        <v>134</v>
      </c>
      <c r="BK794" s="211">
        <f>ROUND(I794*H794,2)</f>
        <v>0</v>
      </c>
      <c r="BL794" s="19" t="s">
        <v>234</v>
      </c>
      <c r="BM794" s="210" t="s">
        <v>1340</v>
      </c>
    </row>
    <row r="795" s="2" customFormat="1">
      <c r="A795" s="40"/>
      <c r="B795" s="41"/>
      <c r="C795" s="42"/>
      <c r="D795" s="212" t="s">
        <v>136</v>
      </c>
      <c r="E795" s="42"/>
      <c r="F795" s="213" t="s">
        <v>1341</v>
      </c>
      <c r="G795" s="42"/>
      <c r="H795" s="42"/>
      <c r="I795" s="214"/>
      <c r="J795" s="42"/>
      <c r="K795" s="42"/>
      <c r="L795" s="46"/>
      <c r="M795" s="215"/>
      <c r="N795" s="216"/>
      <c r="O795" s="86"/>
      <c r="P795" s="86"/>
      <c r="Q795" s="86"/>
      <c r="R795" s="86"/>
      <c r="S795" s="86"/>
      <c r="T795" s="87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T795" s="19" t="s">
        <v>136</v>
      </c>
      <c r="AU795" s="19" t="s">
        <v>134</v>
      </c>
    </row>
    <row r="796" s="12" customFormat="1" ht="25.92" customHeight="1">
      <c r="A796" s="12"/>
      <c r="B796" s="183"/>
      <c r="C796" s="184"/>
      <c r="D796" s="185" t="s">
        <v>71</v>
      </c>
      <c r="E796" s="186" t="s">
        <v>1342</v>
      </c>
      <c r="F796" s="186" t="s">
        <v>1343</v>
      </c>
      <c r="G796" s="184"/>
      <c r="H796" s="184"/>
      <c r="I796" s="187"/>
      <c r="J796" s="188">
        <f>BK796</f>
        <v>0</v>
      </c>
      <c r="K796" s="184"/>
      <c r="L796" s="189"/>
      <c r="M796" s="190"/>
      <c r="N796" s="191"/>
      <c r="O796" s="191"/>
      <c r="P796" s="192">
        <f>P797+P800</f>
        <v>0</v>
      </c>
      <c r="Q796" s="191"/>
      <c r="R796" s="192">
        <f>R797+R800</f>
        <v>0</v>
      </c>
      <c r="S796" s="191"/>
      <c r="T796" s="193">
        <f>T797+T800</f>
        <v>0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194" t="s">
        <v>169</v>
      </c>
      <c r="AT796" s="195" t="s">
        <v>71</v>
      </c>
      <c r="AU796" s="195" t="s">
        <v>72</v>
      </c>
      <c r="AY796" s="194" t="s">
        <v>125</v>
      </c>
      <c r="BK796" s="196">
        <f>BK797+BK800</f>
        <v>0</v>
      </c>
    </row>
    <row r="797" s="12" customFormat="1" ht="22.8" customHeight="1">
      <c r="A797" s="12"/>
      <c r="B797" s="183"/>
      <c r="C797" s="184"/>
      <c r="D797" s="185" t="s">
        <v>71</v>
      </c>
      <c r="E797" s="197" t="s">
        <v>1344</v>
      </c>
      <c r="F797" s="197" t="s">
        <v>1345</v>
      </c>
      <c r="G797" s="184"/>
      <c r="H797" s="184"/>
      <c r="I797" s="187"/>
      <c r="J797" s="198">
        <f>BK797</f>
        <v>0</v>
      </c>
      <c r="K797" s="184"/>
      <c r="L797" s="189"/>
      <c r="M797" s="190"/>
      <c r="N797" s="191"/>
      <c r="O797" s="191"/>
      <c r="P797" s="192">
        <f>SUM(P798:P799)</f>
        <v>0</v>
      </c>
      <c r="Q797" s="191"/>
      <c r="R797" s="192">
        <f>SUM(R798:R799)</f>
        <v>0</v>
      </c>
      <c r="S797" s="191"/>
      <c r="T797" s="193">
        <f>SUM(T798:T799)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194" t="s">
        <v>169</v>
      </c>
      <c r="AT797" s="195" t="s">
        <v>71</v>
      </c>
      <c r="AU797" s="195" t="s">
        <v>77</v>
      </c>
      <c r="AY797" s="194" t="s">
        <v>125</v>
      </c>
      <c r="BK797" s="196">
        <f>SUM(BK798:BK799)</f>
        <v>0</v>
      </c>
    </row>
    <row r="798" s="2" customFormat="1" ht="16.5" customHeight="1">
      <c r="A798" s="40"/>
      <c r="B798" s="41"/>
      <c r="C798" s="199" t="s">
        <v>1346</v>
      </c>
      <c r="D798" s="199" t="s">
        <v>128</v>
      </c>
      <c r="E798" s="200" t="s">
        <v>1347</v>
      </c>
      <c r="F798" s="201" t="s">
        <v>1345</v>
      </c>
      <c r="G798" s="202" t="s">
        <v>330</v>
      </c>
      <c r="H798" s="261"/>
      <c r="I798" s="204"/>
      <c r="J798" s="205">
        <f>ROUND(I798*H798,2)</f>
        <v>0</v>
      </c>
      <c r="K798" s="201" t="s">
        <v>132</v>
      </c>
      <c r="L798" s="46"/>
      <c r="M798" s="206" t="s">
        <v>19</v>
      </c>
      <c r="N798" s="207" t="s">
        <v>44</v>
      </c>
      <c r="O798" s="86"/>
      <c r="P798" s="208">
        <f>O798*H798</f>
        <v>0</v>
      </c>
      <c r="Q798" s="208">
        <v>0</v>
      </c>
      <c r="R798" s="208">
        <f>Q798*H798</f>
        <v>0</v>
      </c>
      <c r="S798" s="208">
        <v>0</v>
      </c>
      <c r="T798" s="209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10" t="s">
        <v>1348</v>
      </c>
      <c r="AT798" s="210" t="s">
        <v>128</v>
      </c>
      <c r="AU798" s="210" t="s">
        <v>134</v>
      </c>
      <c r="AY798" s="19" t="s">
        <v>125</v>
      </c>
      <c r="BE798" s="211">
        <f>IF(N798="základní",J798,0)</f>
        <v>0</v>
      </c>
      <c r="BF798" s="211">
        <f>IF(N798="snížená",J798,0)</f>
        <v>0</v>
      </c>
      <c r="BG798" s="211">
        <f>IF(N798="zákl. přenesená",J798,0)</f>
        <v>0</v>
      </c>
      <c r="BH798" s="211">
        <f>IF(N798="sníž. přenesená",J798,0)</f>
        <v>0</v>
      </c>
      <c r="BI798" s="211">
        <f>IF(N798="nulová",J798,0)</f>
        <v>0</v>
      </c>
      <c r="BJ798" s="19" t="s">
        <v>134</v>
      </c>
      <c r="BK798" s="211">
        <f>ROUND(I798*H798,2)</f>
        <v>0</v>
      </c>
      <c r="BL798" s="19" t="s">
        <v>1348</v>
      </c>
      <c r="BM798" s="210" t="s">
        <v>1349</v>
      </c>
    </row>
    <row r="799" s="2" customFormat="1">
      <c r="A799" s="40"/>
      <c r="B799" s="41"/>
      <c r="C799" s="42"/>
      <c r="D799" s="212" t="s">
        <v>136</v>
      </c>
      <c r="E799" s="42"/>
      <c r="F799" s="213" t="s">
        <v>1350</v>
      </c>
      <c r="G799" s="42"/>
      <c r="H799" s="42"/>
      <c r="I799" s="214"/>
      <c r="J799" s="42"/>
      <c r="K799" s="42"/>
      <c r="L799" s="46"/>
      <c r="M799" s="215"/>
      <c r="N799" s="216"/>
      <c r="O799" s="86"/>
      <c r="P799" s="86"/>
      <c r="Q799" s="86"/>
      <c r="R799" s="86"/>
      <c r="S799" s="86"/>
      <c r="T799" s="87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T799" s="19" t="s">
        <v>136</v>
      </c>
      <c r="AU799" s="19" t="s">
        <v>134</v>
      </c>
    </row>
    <row r="800" s="12" customFormat="1" ht="22.8" customHeight="1">
      <c r="A800" s="12"/>
      <c r="B800" s="183"/>
      <c r="C800" s="184"/>
      <c r="D800" s="185" t="s">
        <v>71</v>
      </c>
      <c r="E800" s="197" t="s">
        <v>1351</v>
      </c>
      <c r="F800" s="197" t="s">
        <v>1352</v>
      </c>
      <c r="G800" s="184"/>
      <c r="H800" s="184"/>
      <c r="I800" s="187"/>
      <c r="J800" s="198">
        <f>BK800</f>
        <v>0</v>
      </c>
      <c r="K800" s="184"/>
      <c r="L800" s="189"/>
      <c r="M800" s="190"/>
      <c r="N800" s="191"/>
      <c r="O800" s="191"/>
      <c r="P800" s="192">
        <f>P801</f>
        <v>0</v>
      </c>
      <c r="Q800" s="191"/>
      <c r="R800" s="192">
        <f>R801</f>
        <v>0</v>
      </c>
      <c r="S800" s="191"/>
      <c r="T800" s="193">
        <f>T801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194" t="s">
        <v>169</v>
      </c>
      <c r="AT800" s="195" t="s">
        <v>71</v>
      </c>
      <c r="AU800" s="195" t="s">
        <v>77</v>
      </c>
      <c r="AY800" s="194" t="s">
        <v>125</v>
      </c>
      <c r="BK800" s="196">
        <f>BK801</f>
        <v>0</v>
      </c>
    </row>
    <row r="801" s="2" customFormat="1" ht="16.5" customHeight="1">
      <c r="A801" s="40"/>
      <c r="B801" s="41"/>
      <c r="C801" s="199" t="s">
        <v>1353</v>
      </c>
      <c r="D801" s="199" t="s">
        <v>128</v>
      </c>
      <c r="E801" s="200" t="s">
        <v>1354</v>
      </c>
      <c r="F801" s="201" t="s">
        <v>1352</v>
      </c>
      <c r="G801" s="202" t="s">
        <v>330</v>
      </c>
      <c r="H801" s="261"/>
      <c r="I801" s="204"/>
      <c r="J801" s="205">
        <f>ROUND(I801*H801,2)</f>
        <v>0</v>
      </c>
      <c r="K801" s="201" t="s">
        <v>19</v>
      </c>
      <c r="L801" s="46"/>
      <c r="M801" s="272" t="s">
        <v>19</v>
      </c>
      <c r="N801" s="273" t="s">
        <v>44</v>
      </c>
      <c r="O801" s="274"/>
      <c r="P801" s="275">
        <f>O801*H801</f>
        <v>0</v>
      </c>
      <c r="Q801" s="275">
        <v>0</v>
      </c>
      <c r="R801" s="275">
        <f>Q801*H801</f>
        <v>0</v>
      </c>
      <c r="S801" s="275">
        <v>0</v>
      </c>
      <c r="T801" s="276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0" t="s">
        <v>133</v>
      </c>
      <c r="AT801" s="210" t="s">
        <v>128</v>
      </c>
      <c r="AU801" s="210" t="s">
        <v>134</v>
      </c>
      <c r="AY801" s="19" t="s">
        <v>125</v>
      </c>
      <c r="BE801" s="211">
        <f>IF(N801="základní",J801,0)</f>
        <v>0</v>
      </c>
      <c r="BF801" s="211">
        <f>IF(N801="snížená",J801,0)</f>
        <v>0</v>
      </c>
      <c r="BG801" s="211">
        <f>IF(N801="zákl. přenesená",J801,0)</f>
        <v>0</v>
      </c>
      <c r="BH801" s="211">
        <f>IF(N801="sníž. přenesená",J801,0)</f>
        <v>0</v>
      </c>
      <c r="BI801" s="211">
        <f>IF(N801="nulová",J801,0)</f>
        <v>0</v>
      </c>
      <c r="BJ801" s="19" t="s">
        <v>134</v>
      </c>
      <c r="BK801" s="211">
        <f>ROUND(I801*H801,2)</f>
        <v>0</v>
      </c>
      <c r="BL801" s="19" t="s">
        <v>133</v>
      </c>
      <c r="BM801" s="210" t="s">
        <v>1355</v>
      </c>
    </row>
    <row r="802" s="2" customFormat="1" ht="6.96" customHeight="1">
      <c r="A802" s="40"/>
      <c r="B802" s="61"/>
      <c r="C802" s="62"/>
      <c r="D802" s="62"/>
      <c r="E802" s="62"/>
      <c r="F802" s="62"/>
      <c r="G802" s="62"/>
      <c r="H802" s="62"/>
      <c r="I802" s="62"/>
      <c r="J802" s="62"/>
      <c r="K802" s="62"/>
      <c r="L802" s="46"/>
      <c r="M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</row>
  </sheetData>
  <sheetProtection sheet="1" autoFilter="0" formatColumns="0" formatRows="0" objects="1" scenarios="1" spinCount="100000" saltValue="osPqPVadWfthWnytIdQkpkf6A6oPGeYSakGmljCq2GHWi5PteZ91qRcQdMQhR0IaJ5pqz8RFCh30mLkQOfaJtg==" hashValue="1u7qr1pE3YB2YRQVUOZVywgyfFfr5RtmkWdm5F23LoTtd6uZp+RgtgclA+ww6+qiXsz/pEhBedA72kIQqlIIPQ==" algorithmName="SHA-512" password="C70A"/>
  <autoFilter ref="C98:K801"/>
  <mergeCells count="6">
    <mergeCell ref="E7:H7"/>
    <mergeCell ref="E16:H16"/>
    <mergeCell ref="E25:H25"/>
    <mergeCell ref="E46:H46"/>
    <mergeCell ref="E91:H91"/>
    <mergeCell ref="L2:V2"/>
  </mergeCells>
  <hyperlinks>
    <hyperlink ref="F103" r:id="rId1" display="https://podminky.urs.cz/item/CS_URS_2023_01/611131121"/>
    <hyperlink ref="F120" r:id="rId2" display="https://podminky.urs.cz/item/CS_URS_2023_01/612131121"/>
    <hyperlink ref="F137" r:id="rId3" display="https://podminky.urs.cz/item/CS_URS_2023_01/612135101"/>
    <hyperlink ref="F141" r:id="rId4" display="https://podminky.urs.cz/item/CS_URS_2023_01/612311131"/>
    <hyperlink ref="F143" r:id="rId5" display="https://podminky.urs.cz/item/CS_URS_2023_01/612321121"/>
    <hyperlink ref="F152" r:id="rId6" display="https://podminky.urs.cz/item/CS_URS_2023_01/612321191"/>
    <hyperlink ref="F154" r:id="rId7" display="https://podminky.urs.cz/item/CS_URS_2023_01/619995001"/>
    <hyperlink ref="F165" r:id="rId8" display="https://podminky.urs.cz/item/CS_URS_2023_01/949101111"/>
    <hyperlink ref="F182" r:id="rId9" display="https://podminky.urs.cz/item/CS_URS_2023_01/952901108"/>
    <hyperlink ref="F185" r:id="rId10" display="https://podminky.urs.cz/item/CS_URS_2023_01/952901114"/>
    <hyperlink ref="F187" r:id="rId11" display="https://podminky.urs.cz/item/CS_URS_2023_01/952902031"/>
    <hyperlink ref="F189" r:id="rId12" display="https://podminky.urs.cz/item/CS_URS_2023_01/965046111"/>
    <hyperlink ref="F202" r:id="rId13" display="https://podminky.urs.cz/item/CS_URS_2023_01/965046119"/>
    <hyperlink ref="F204" r:id="rId14" display="https://podminky.urs.cz/item/CS_URS_2023_01/974031132"/>
    <hyperlink ref="F209" r:id="rId15" display="https://podminky.urs.cz/item/CS_URS_2023_01/977333121"/>
    <hyperlink ref="F211" r:id="rId16" display="https://podminky.urs.cz/item/CS_URS_2023_01/977333122"/>
    <hyperlink ref="F213" r:id="rId17" display="https://podminky.urs.cz/item/CS_URS_2023_01/977343212"/>
    <hyperlink ref="F215" r:id="rId18" display="https://podminky.urs.cz/item/CS_URS_2023_01/978013191"/>
    <hyperlink ref="F224" r:id="rId19" display="https://podminky.urs.cz/item/CS_URS_2023_01/978035117"/>
    <hyperlink ref="F244" r:id="rId20" display="https://podminky.urs.cz/item/CS_URS_2023_01/997002511"/>
    <hyperlink ref="F246" r:id="rId21" display="https://podminky.urs.cz/item/CS_URS_2023_01/997002519"/>
    <hyperlink ref="F249" r:id="rId22" display="https://podminky.urs.cz/item/CS_URS_2023_01/997002611"/>
    <hyperlink ref="F251" r:id="rId23" display="https://podminky.urs.cz/item/CS_URS_2023_01/997013216"/>
    <hyperlink ref="F253" r:id="rId24" display="https://podminky.urs.cz/item/CS_URS_2023_01/997013219"/>
    <hyperlink ref="F255" r:id="rId25" display="https://podminky.urs.cz/item/CS_URS_2023_01/997013609"/>
    <hyperlink ref="F258" r:id="rId26" display="https://podminky.urs.cz/item/CS_URS_2023_01/998018003"/>
    <hyperlink ref="F262" r:id="rId27" display="https://podminky.urs.cz/item/CS_URS_2023_01/711113117"/>
    <hyperlink ref="F269" r:id="rId28" display="https://podminky.urs.cz/item/CS_URS_2023_01/711113127"/>
    <hyperlink ref="F276" r:id="rId29" display="https://podminky.urs.cz/item/CS_URS_2023_01/711199101"/>
    <hyperlink ref="F283" r:id="rId30" display="https://podminky.urs.cz/item/CS_URS_2023_01/998711202"/>
    <hyperlink ref="F286" r:id="rId31" display="https://podminky.urs.cz/item/CS_URS_2023_01/721174043"/>
    <hyperlink ref="F288" r:id="rId32" display="https://podminky.urs.cz/item/CS_URS_2023_01/721174045"/>
    <hyperlink ref="F290" r:id="rId33" display="https://podminky.urs.cz/item/CS_URS_2023_01/721194105"/>
    <hyperlink ref="F294" r:id="rId34" display="https://podminky.urs.cz/item/CS_URS_2023_01/721229111"/>
    <hyperlink ref="F297" r:id="rId35" display="https://podminky.urs.cz/item/CS_URS_2023_01/721290111"/>
    <hyperlink ref="F299" r:id="rId36" display="https://podminky.urs.cz/item/CS_URS_2023_01/998721203"/>
    <hyperlink ref="F303" r:id="rId37" display="https://podminky.urs.cz/item/CS_URS_2023_01/722176112"/>
    <hyperlink ref="F312" r:id="rId38" display="https://podminky.urs.cz/item/CS_URS_2023_01/722176113"/>
    <hyperlink ref="F321" r:id="rId39" display="https://podminky.urs.cz/item/CS_URS_2023_01/722181211"/>
    <hyperlink ref="F323" r:id="rId40" display="https://podminky.urs.cz/item/CS_URS_2023_01/722181212"/>
    <hyperlink ref="F325" r:id="rId41" display="https://podminky.urs.cz/item/CS_URS_2023_01/722190401"/>
    <hyperlink ref="F328" r:id="rId42" display="https://podminky.urs.cz/item/CS_URS_2023_01/722220111"/>
    <hyperlink ref="F331" r:id="rId43" display="https://podminky.urs.cz/item/CS_URS_2023_01/722220121"/>
    <hyperlink ref="F334" r:id="rId44" display="https://podminky.urs.cz/item/CS_URS_2023_01/722240123"/>
    <hyperlink ref="F336" r:id="rId45" display="https://podminky.urs.cz/item/CS_URS_2023_01/722290234"/>
    <hyperlink ref="F340" r:id="rId46" display="https://podminky.urs.cz/item/CS_URS_2023_01/998722203"/>
    <hyperlink ref="F343" r:id="rId47" display="https://podminky.urs.cz/item/CS_URS_2023_01/725110811"/>
    <hyperlink ref="F345" r:id="rId48" display="https://podminky.urs.cz/item/CS_URS_2023_01/725119122"/>
    <hyperlink ref="F349" r:id="rId49" display="https://podminky.urs.cz/item/CS_URS_2023_01/725210821"/>
    <hyperlink ref="F351" r:id="rId50" display="https://podminky.urs.cz/item/CS_URS_2023_01/725211601"/>
    <hyperlink ref="F353" r:id="rId51" display="https://podminky.urs.cz/item/CS_URS_2022_02/725240811"/>
    <hyperlink ref="F355" r:id="rId52" display="https://podminky.urs.cz/item/CS_URS_2023_01/725241214"/>
    <hyperlink ref="F357" r:id="rId53" display="https://podminky.urs.cz/item/CS_URS_2022_02/725244313"/>
    <hyperlink ref="F359" r:id="rId54" display="https://podminky.urs.cz/item/CS_URS_2023_01/725291641"/>
    <hyperlink ref="F361" r:id="rId55" display="https://podminky.urs.cz/item/CS_URS_2023_01/725319111"/>
    <hyperlink ref="F364" r:id="rId56" display="https://podminky.urs.cz/item/CS_URS_2023_01/725532116"/>
    <hyperlink ref="F366" r:id="rId57" display="https://podminky.urs.cz/item/CS_URS_2023_01/725819202"/>
    <hyperlink ref="F369" r:id="rId58" display="https://podminky.urs.cz/item/CS_URS_2023_01/725819401"/>
    <hyperlink ref="F372" r:id="rId59" display="https://podminky.urs.cz/item/CS_URS_2023_01/725820801"/>
    <hyperlink ref="F374" r:id="rId60" display="https://podminky.urs.cz/item/CS_URS_2023_01/725820802"/>
    <hyperlink ref="F376" r:id="rId61" display="https://podminky.urs.cz/item/CS_URS_2023_01/725829111"/>
    <hyperlink ref="F379" r:id="rId62" display="https://podminky.urs.cz/item/CS_URS_2023_01/725829131"/>
    <hyperlink ref="F382" r:id="rId63" display="https://podminky.urs.cz/item/CS_URS_2023_01/725839101"/>
    <hyperlink ref="F385" r:id="rId64" display="https://podminky.urs.cz/item/CS_URS_2023_01/725869218"/>
    <hyperlink ref="F390" r:id="rId65" display="https://podminky.urs.cz/item/CS_URS_2023_01/998725203"/>
    <hyperlink ref="F393" r:id="rId66" display="https://podminky.urs.cz/item/CS_URS_2022_02/734209103"/>
    <hyperlink ref="F395" r:id="rId67" display="https://podminky.urs.cz/item/CS_URS_2022_02/734229143"/>
    <hyperlink ref="F398" r:id="rId68" display="https://podminky.urs.cz/item/CS_URS_2023_01/735151821"/>
    <hyperlink ref="F400" r:id="rId69" display="https://podminky.urs.cz/item/CS_URS_2022_02/735151822"/>
    <hyperlink ref="F402" r:id="rId70" display="https://podminky.urs.cz/item/CS_URS_2022_02/735192921"/>
    <hyperlink ref="F404" r:id="rId71" display="https://podminky.urs.cz/item/CS_URS_2023_01/735192923"/>
    <hyperlink ref="F406" r:id="rId72" display="https://podminky.urs.cz/item/CS_URS_2022_02/735192925"/>
    <hyperlink ref="F408" r:id="rId73" display="https://podminky.urs.cz/item/CS_URS_2022_02/998735201"/>
    <hyperlink ref="F411" r:id="rId74" display="https://podminky.urs.cz/item/CS_URS_2023_01/741112002"/>
    <hyperlink ref="F414" r:id="rId75" display="https://podminky.urs.cz/item/CS_URS_2023_01/741122015"/>
    <hyperlink ref="F423" r:id="rId76" display="https://podminky.urs.cz/item/CS_URS_2023_01/741122016"/>
    <hyperlink ref="F432" r:id="rId77" display="https://podminky.urs.cz/item/CS_URS_2023_01/741125811"/>
    <hyperlink ref="F434" r:id="rId78" display="https://podminky.urs.cz/item/CS_URS_2023_01/741310111"/>
    <hyperlink ref="F439" r:id="rId79" display="https://podminky.urs.cz/item/CS_URS_2023_01/741313001"/>
    <hyperlink ref="F442" r:id="rId80" display="https://podminky.urs.cz/item/CS_URS_2023_01/741313003"/>
    <hyperlink ref="F445" r:id="rId81" display="https://podminky.urs.cz/item/CS_URS_2023_01/741370001"/>
    <hyperlink ref="F448" r:id="rId82" display="https://podminky.urs.cz/item/CS_URS_2023_01/741370002"/>
    <hyperlink ref="F451" r:id="rId83" display="https://podminky.urs.cz/item/CS_URS_2023_01/741374011"/>
    <hyperlink ref="F455" r:id="rId84" display="https://podminky.urs.cz/item/CS_URS_2023_01/741810002"/>
    <hyperlink ref="F457" r:id="rId85" display="https://podminky.urs.cz/item/CS_URS_2023_01/998741203"/>
    <hyperlink ref="F460" r:id="rId86" display="https://podminky.urs.cz/item/CS_URS_2023_01/742121001"/>
    <hyperlink ref="F467" r:id="rId87" display="https://podminky.urs.cz/item/CS_URS_2023_01/742210121"/>
    <hyperlink ref="F470" r:id="rId88" display="https://podminky.urs.cz/item/CS_URS_2023_01/742420051"/>
    <hyperlink ref="F472" r:id="rId89" display="https://podminky.urs.cz/item/CS_URS_2023_01/742420121"/>
    <hyperlink ref="F474" r:id="rId90" display="https://podminky.urs.cz/item/CS_URS_2023_01/998742203"/>
    <hyperlink ref="F479" r:id="rId91" display="https://podminky.urs.cz/item/CS_URS_2023_01/751377011"/>
    <hyperlink ref="F482" r:id="rId92" display="https://podminky.urs.cz/item/CS_URS_2023_01/998751202"/>
    <hyperlink ref="F485" r:id="rId93" display="https://podminky.urs.cz/item/CS_URS_2023_01/763135811"/>
    <hyperlink ref="F492" r:id="rId94" display="https://podminky.urs.cz/item/CS_URS_2023_01/763172321"/>
    <hyperlink ref="F495" r:id="rId95" display="https://podminky.urs.cz/item/CS_URS_2023_01/998763202"/>
    <hyperlink ref="F498" r:id="rId96" display="https://podminky.urs.cz/item/CS_URS_2022_02/766231821"/>
    <hyperlink ref="F500" r:id="rId97" display="https://podminky.urs.cz/item/CS_URS_2023_01/766411821"/>
    <hyperlink ref="F502" r:id="rId98" display="https://podminky.urs.cz/item/CS_URS_2023_01/766411822"/>
    <hyperlink ref="F504" r:id="rId99" display="https://podminky.urs.cz/item/CS_URS_2022_02/766421821"/>
    <hyperlink ref="F507" r:id="rId100" display="https://podminky.urs.cz/item/CS_URS_2023_01/766491851"/>
    <hyperlink ref="F509" r:id="rId101" display="https://podminky.urs.cz/item/CS_URS_2023_01/766660001"/>
    <hyperlink ref="F515" r:id="rId102" display="https://podminky.urs.cz/item/CS_URS_2023_01/766660723"/>
    <hyperlink ref="F517" r:id="rId103" display="https://podminky.urs.cz/item/CS_URS_2023_01/766663915"/>
    <hyperlink ref="F519" r:id="rId104" display="https://podminky.urs.cz/item/CS_URS_2023_01/766691914"/>
    <hyperlink ref="F521" r:id="rId105" display="https://podminky.urs.cz/item/CS_URS_2023_01/766692112"/>
    <hyperlink ref="F524" r:id="rId106" display="https://podminky.urs.cz/item/CS_URS_2023_01/766692114"/>
    <hyperlink ref="F527" r:id="rId107" display="https://podminky.urs.cz/item/CS_URS_2023_01/766695212"/>
    <hyperlink ref="F532" r:id="rId108" display="https://podminky.urs.cz/item/CS_URS_2023_01/766811115"/>
    <hyperlink ref="F534" r:id="rId109" display="https://podminky.urs.cz/item/CS_URS_2023_01/766811141"/>
    <hyperlink ref="F537" r:id="rId110" display="https://podminky.urs.cz/item/CS_URS_2023_01/766811151"/>
    <hyperlink ref="F539" r:id="rId111" display="https://podminky.urs.cz/item/CS_URS_2023_01/766811213"/>
    <hyperlink ref="F541" r:id="rId112" display="https://podminky.urs.cz/item/CS_URS_2023_01/766811223"/>
    <hyperlink ref="F543" r:id="rId113" display="https://podminky.urs.cz/item/CS_URS_2023_01/766812840"/>
    <hyperlink ref="F545" r:id="rId114" display="https://podminky.urs.cz/item/CS_URS_2023_01/766821112"/>
    <hyperlink ref="F548" r:id="rId115" display="https://podminky.urs.cz/item/CS_URS_2023_01/766825821"/>
    <hyperlink ref="F550" r:id="rId116" display="https://podminky.urs.cz/item/CS_URS_2023_01/998766203"/>
    <hyperlink ref="F553" r:id="rId117" display="https://podminky.urs.cz/item/CS_URS_2023_01/771121011"/>
    <hyperlink ref="F560" r:id="rId118" display="https://podminky.urs.cz/item/CS_URS_2023_01/771151014"/>
    <hyperlink ref="F562" r:id="rId119" display="https://podminky.urs.cz/item/CS_URS_2023_01/771471810"/>
    <hyperlink ref="F567" r:id="rId120" display="https://podminky.urs.cz/item/CS_URS_2023_01/771573810"/>
    <hyperlink ref="F578" r:id="rId121" display="https://podminky.urs.cz/item/CS_URS_2023_01/771574113"/>
    <hyperlink ref="F583" r:id="rId122" display="https://podminky.urs.cz/item/CS_URS_2023_01/771577151"/>
    <hyperlink ref="F585" r:id="rId123" display="https://podminky.urs.cz/item/CS_URS_2023_01/771577152"/>
    <hyperlink ref="F587" r:id="rId124" display="https://podminky.urs.cz/item/CS_URS_2023_01/771591115"/>
    <hyperlink ref="F590" r:id="rId125" display="https://podminky.urs.cz/item/CS_URS_2023_01/998771203"/>
    <hyperlink ref="F593" r:id="rId126" display="https://podminky.urs.cz/item/CS_URS_2023_01/775413320"/>
    <hyperlink ref="F599" r:id="rId127" display="https://podminky.urs.cz/item/CS_URS_2022_02/775591311"/>
    <hyperlink ref="F606" r:id="rId128" display="https://podminky.urs.cz/item/CS_URS_2022_02/775591312"/>
    <hyperlink ref="F609" r:id="rId129" display="https://podminky.urs.cz/item/CS_URS_2022_02/775591316"/>
    <hyperlink ref="F611" r:id="rId130" display="https://podminky.urs.cz/item/CS_URS_2022_02/775591905"/>
    <hyperlink ref="F613" r:id="rId131" display="https://podminky.urs.cz/item/CS_URS_2022_02/775591919"/>
    <hyperlink ref="F615" r:id="rId132" display="https://podminky.urs.cz/item/CS_URS_2022_02/998775203"/>
    <hyperlink ref="F618" r:id="rId133" display="https://podminky.urs.cz/item/CS_URS_2023_01/771151012"/>
    <hyperlink ref="F627" r:id="rId134" display="https://podminky.urs.cz/item/CS_URS_2023_01/776121112"/>
    <hyperlink ref="F629" r:id="rId135" display="https://podminky.urs.cz/item/CS_URS_2023_01/776201814"/>
    <hyperlink ref="F638" r:id="rId136" display="https://podminky.urs.cz/item/CS_URS_2023_01/776221111"/>
    <hyperlink ref="F649" r:id="rId137" display="https://podminky.urs.cz/item/CS_URS_2023_01/776223111"/>
    <hyperlink ref="F651" r:id="rId138" display="https://podminky.urs.cz/item/CS_URS_2023_01/776410811"/>
    <hyperlink ref="F660" r:id="rId139" display="https://podminky.urs.cz/item/CS_URS_2023_01/776411111"/>
    <hyperlink ref="F669" r:id="rId140" display="https://podminky.urs.cz/item/CS_URS_2023_01/776991821"/>
    <hyperlink ref="F674" r:id="rId141" display="https://podminky.urs.cz/item/CS_URS_2023_01/998776203"/>
    <hyperlink ref="F677" r:id="rId142" display="https://podminky.urs.cz/item/CS_URS_2023_01/781121011"/>
    <hyperlink ref="F686" r:id="rId143" display="https://podminky.urs.cz/item/CS_URS_2023_01/781471810"/>
    <hyperlink ref="F695" r:id="rId144" display="https://podminky.urs.cz/item/CS_URS_2023_01/781474113"/>
    <hyperlink ref="F700" r:id="rId145" display="https://podminky.urs.cz/item/CS_URS_2023_01/781477111"/>
    <hyperlink ref="F702" r:id="rId146" display="https://podminky.urs.cz/item/CS_URS_2023_01/781477112"/>
    <hyperlink ref="F704" r:id="rId147" display="https://podminky.urs.cz/item/CS_URS_2023_01/781493111"/>
    <hyperlink ref="F707" r:id="rId148" display="https://podminky.urs.cz/item/CS_URS_2023_01/781493511"/>
    <hyperlink ref="F710" r:id="rId149" display="https://podminky.urs.cz/item/CS_URS_2023_01/998781203"/>
    <hyperlink ref="F713" r:id="rId150" display="https://podminky.urs.cz/item/CS_URS_2023_01/783000125"/>
    <hyperlink ref="F717" r:id="rId151" display="https://podminky.urs.cz/item/CS_URS_2023_01/783101203"/>
    <hyperlink ref="F720" r:id="rId152" display="https://podminky.urs.cz/item/CS_URS_2023_01/783101403"/>
    <hyperlink ref="F722" r:id="rId153" display="https://podminky.urs.cz/item/CS_URS_2023_01/783106805"/>
    <hyperlink ref="F724" r:id="rId154" display="https://podminky.urs.cz/item/CS_URS_2023_01/783114101"/>
    <hyperlink ref="F726" r:id="rId155" display="https://podminky.urs.cz/item/CS_URS_2023_01/783117101"/>
    <hyperlink ref="F728" r:id="rId156" display="https://podminky.urs.cz/item/CS_URS_2023_01/783122131"/>
    <hyperlink ref="F730" r:id="rId157" display="https://podminky.urs.cz/item/CS_URS_2023_01/783162201"/>
    <hyperlink ref="F733" r:id="rId158" display="https://podminky.urs.cz/item/CS_URS_2023_01/783301313"/>
    <hyperlink ref="F735" r:id="rId159" display="https://podminky.urs.cz/item/CS_URS_2023_01/783315101"/>
    <hyperlink ref="F738" r:id="rId160" display="https://podminky.urs.cz/item/CS_URS_2023_01/783317101"/>
    <hyperlink ref="F740" r:id="rId161" display="https://podminky.urs.cz/item/CS_URS_2023_01/783601715"/>
    <hyperlink ref="F742" r:id="rId162" display="https://podminky.urs.cz/item/CS_URS_2023_01/783614551"/>
    <hyperlink ref="F744" r:id="rId163" display="https://podminky.urs.cz/item/CS_URS_2023_01/783615551"/>
    <hyperlink ref="F746" r:id="rId164" display="https://podminky.urs.cz/item/CS_URS_2023_01/783617601"/>
    <hyperlink ref="F748" r:id="rId165" display="https://podminky.urs.cz/item/CS_URS_2022_02/783601311"/>
    <hyperlink ref="F750" r:id="rId166" display="https://podminky.urs.cz/item/CS_URS_2022_02/783601315"/>
    <hyperlink ref="F752" r:id="rId167" display="https://podminky.urs.cz/item/CS_URS_2022_02/783652121"/>
    <hyperlink ref="F754" r:id="rId168" display="https://podminky.urs.cz/item/CS_URS_2023_01/783614121"/>
    <hyperlink ref="F756" r:id="rId169" display="https://podminky.urs.cz/item/CS_URS_2023_01/783617127"/>
    <hyperlink ref="F759" r:id="rId170" display="https://podminky.urs.cz/item/CS_URS_2023_01/784111011"/>
    <hyperlink ref="F778" r:id="rId171" display="https://podminky.urs.cz/item/CS_URS_2023_01/784111031"/>
    <hyperlink ref="F780" r:id="rId172" display="https://podminky.urs.cz/item/CS_URS_2023_01/784121001"/>
    <hyperlink ref="F782" r:id="rId173" display="https://podminky.urs.cz/item/CS_URS_2023_01/784141001"/>
    <hyperlink ref="F784" r:id="rId174" display="https://podminky.urs.cz/item/CS_URS_2023_01/784151011"/>
    <hyperlink ref="F786" r:id="rId175" display="https://podminky.urs.cz/item/CS_URS_2023_01/784161101"/>
    <hyperlink ref="F788" r:id="rId176" display="https://podminky.urs.cz/item/CS_URS_2023_01/784161111"/>
    <hyperlink ref="F793" r:id="rId177" display="https://podminky.urs.cz/item/CS_URS_2023_01/784181101"/>
    <hyperlink ref="F795" r:id="rId178" display="https://podminky.urs.cz/item/CS_URS_2023_01/784221101"/>
    <hyperlink ref="F799" r:id="rId179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7" customFormat="1" ht="45" customHeight="1">
      <c r="B3" s="281"/>
      <c r="C3" s="282" t="s">
        <v>1356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1357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1358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1359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1360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1361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1362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1363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1364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1365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1366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76</v>
      </c>
      <c r="F18" s="288" t="s">
        <v>1367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1368</v>
      </c>
      <c r="F19" s="288" t="s">
        <v>1369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1370</v>
      </c>
      <c r="F20" s="288" t="s">
        <v>1371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1372</v>
      </c>
      <c r="F21" s="288" t="s">
        <v>1373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1374</v>
      </c>
      <c r="F22" s="288" t="s">
        <v>1375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1376</v>
      </c>
      <c r="F23" s="288" t="s">
        <v>1377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1378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1379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1380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1381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1382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1383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1384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1385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1386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111</v>
      </c>
      <c r="F36" s="288"/>
      <c r="G36" s="288" t="s">
        <v>1387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1388</v>
      </c>
      <c r="F37" s="288"/>
      <c r="G37" s="288" t="s">
        <v>1389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1390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1391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112</v>
      </c>
      <c r="F40" s="288"/>
      <c r="G40" s="288" t="s">
        <v>1392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113</v>
      </c>
      <c r="F41" s="288"/>
      <c r="G41" s="288" t="s">
        <v>1393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1394</v>
      </c>
      <c r="F42" s="288"/>
      <c r="G42" s="288" t="s">
        <v>1395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1396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1397</v>
      </c>
      <c r="F44" s="288"/>
      <c r="G44" s="288" t="s">
        <v>1398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115</v>
      </c>
      <c r="F45" s="288"/>
      <c r="G45" s="288" t="s">
        <v>1399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1400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1401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1402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1403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1404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1405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1406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1407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1408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1409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1410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1411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1412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1413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1414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1415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1416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1417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1418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1419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1420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1421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1422</v>
      </c>
      <c r="D76" s="306"/>
      <c r="E76" s="306"/>
      <c r="F76" s="306" t="s">
        <v>1423</v>
      </c>
      <c r="G76" s="307"/>
      <c r="H76" s="306" t="s">
        <v>54</v>
      </c>
      <c r="I76" s="306" t="s">
        <v>57</v>
      </c>
      <c r="J76" s="306" t="s">
        <v>1424</v>
      </c>
      <c r="K76" s="305"/>
    </row>
    <row r="77" s="1" customFormat="1" ht="17.25" customHeight="1">
      <c r="B77" s="303"/>
      <c r="C77" s="308" t="s">
        <v>1425</v>
      </c>
      <c r="D77" s="308"/>
      <c r="E77" s="308"/>
      <c r="F77" s="309" t="s">
        <v>1426</v>
      </c>
      <c r="G77" s="310"/>
      <c r="H77" s="308"/>
      <c r="I77" s="308"/>
      <c r="J77" s="308" t="s">
        <v>1427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1428</v>
      </c>
      <c r="G79" s="315"/>
      <c r="H79" s="291" t="s">
        <v>1429</v>
      </c>
      <c r="I79" s="291" t="s">
        <v>1430</v>
      </c>
      <c r="J79" s="291">
        <v>20</v>
      </c>
      <c r="K79" s="305"/>
    </row>
    <row r="80" s="1" customFormat="1" ht="15" customHeight="1">
      <c r="B80" s="303"/>
      <c r="C80" s="291" t="s">
        <v>1431</v>
      </c>
      <c r="D80" s="291"/>
      <c r="E80" s="291"/>
      <c r="F80" s="314" t="s">
        <v>1428</v>
      </c>
      <c r="G80" s="315"/>
      <c r="H80" s="291" t="s">
        <v>1432</v>
      </c>
      <c r="I80" s="291" t="s">
        <v>1430</v>
      </c>
      <c r="J80" s="291">
        <v>120</v>
      </c>
      <c r="K80" s="305"/>
    </row>
    <row r="81" s="1" customFormat="1" ht="15" customHeight="1">
      <c r="B81" s="316"/>
      <c r="C81" s="291" t="s">
        <v>1433</v>
      </c>
      <c r="D81" s="291"/>
      <c r="E81" s="291"/>
      <c r="F81" s="314" t="s">
        <v>1434</v>
      </c>
      <c r="G81" s="315"/>
      <c r="H81" s="291" t="s">
        <v>1435</v>
      </c>
      <c r="I81" s="291" t="s">
        <v>1430</v>
      </c>
      <c r="J81" s="291">
        <v>50</v>
      </c>
      <c r="K81" s="305"/>
    </row>
    <row r="82" s="1" customFormat="1" ht="15" customHeight="1">
      <c r="B82" s="316"/>
      <c r="C82" s="291" t="s">
        <v>1436</v>
      </c>
      <c r="D82" s="291"/>
      <c r="E82" s="291"/>
      <c r="F82" s="314" t="s">
        <v>1428</v>
      </c>
      <c r="G82" s="315"/>
      <c r="H82" s="291" t="s">
        <v>1437</v>
      </c>
      <c r="I82" s="291" t="s">
        <v>1438</v>
      </c>
      <c r="J82" s="291"/>
      <c r="K82" s="305"/>
    </row>
    <row r="83" s="1" customFormat="1" ht="15" customHeight="1">
      <c r="B83" s="316"/>
      <c r="C83" s="317" t="s">
        <v>1439</v>
      </c>
      <c r="D83" s="317"/>
      <c r="E83" s="317"/>
      <c r="F83" s="318" t="s">
        <v>1434</v>
      </c>
      <c r="G83" s="317"/>
      <c r="H83" s="317" t="s">
        <v>1440</v>
      </c>
      <c r="I83" s="317" t="s">
        <v>1430</v>
      </c>
      <c r="J83" s="317">
        <v>15</v>
      </c>
      <c r="K83" s="305"/>
    </row>
    <row r="84" s="1" customFormat="1" ht="15" customHeight="1">
      <c r="B84" s="316"/>
      <c r="C84" s="317" t="s">
        <v>1441</v>
      </c>
      <c r="D84" s="317"/>
      <c r="E84" s="317"/>
      <c r="F84" s="318" t="s">
        <v>1434</v>
      </c>
      <c r="G84" s="317"/>
      <c r="H84" s="317" t="s">
        <v>1442</v>
      </c>
      <c r="I84" s="317" t="s">
        <v>1430</v>
      </c>
      <c r="J84" s="317">
        <v>15</v>
      </c>
      <c r="K84" s="305"/>
    </row>
    <row r="85" s="1" customFormat="1" ht="15" customHeight="1">
      <c r="B85" s="316"/>
      <c r="C85" s="317" t="s">
        <v>1443</v>
      </c>
      <c r="D85" s="317"/>
      <c r="E85" s="317"/>
      <c r="F85" s="318" t="s">
        <v>1434</v>
      </c>
      <c r="G85" s="317"/>
      <c r="H85" s="317" t="s">
        <v>1444</v>
      </c>
      <c r="I85" s="317" t="s">
        <v>1430</v>
      </c>
      <c r="J85" s="317">
        <v>20</v>
      </c>
      <c r="K85" s="305"/>
    </row>
    <row r="86" s="1" customFormat="1" ht="15" customHeight="1">
      <c r="B86" s="316"/>
      <c r="C86" s="317" t="s">
        <v>1445</v>
      </c>
      <c r="D86" s="317"/>
      <c r="E86" s="317"/>
      <c r="F86" s="318" t="s">
        <v>1434</v>
      </c>
      <c r="G86" s="317"/>
      <c r="H86" s="317" t="s">
        <v>1446</v>
      </c>
      <c r="I86" s="317" t="s">
        <v>1430</v>
      </c>
      <c r="J86" s="317">
        <v>20</v>
      </c>
      <c r="K86" s="305"/>
    </row>
    <row r="87" s="1" customFormat="1" ht="15" customHeight="1">
      <c r="B87" s="316"/>
      <c r="C87" s="291" t="s">
        <v>1447</v>
      </c>
      <c r="D87" s="291"/>
      <c r="E87" s="291"/>
      <c r="F87" s="314" t="s">
        <v>1434</v>
      </c>
      <c r="G87" s="315"/>
      <c r="H87" s="291" t="s">
        <v>1448</v>
      </c>
      <c r="I87" s="291" t="s">
        <v>1430</v>
      </c>
      <c r="J87" s="291">
        <v>50</v>
      </c>
      <c r="K87" s="305"/>
    </row>
    <row r="88" s="1" customFormat="1" ht="15" customHeight="1">
      <c r="B88" s="316"/>
      <c r="C88" s="291" t="s">
        <v>1449</v>
      </c>
      <c r="D88" s="291"/>
      <c r="E88" s="291"/>
      <c r="F88" s="314" t="s">
        <v>1434</v>
      </c>
      <c r="G88" s="315"/>
      <c r="H88" s="291" t="s">
        <v>1450</v>
      </c>
      <c r="I88" s="291" t="s">
        <v>1430</v>
      </c>
      <c r="J88" s="291">
        <v>20</v>
      </c>
      <c r="K88" s="305"/>
    </row>
    <row r="89" s="1" customFormat="1" ht="15" customHeight="1">
      <c r="B89" s="316"/>
      <c r="C89" s="291" t="s">
        <v>1451</v>
      </c>
      <c r="D89" s="291"/>
      <c r="E89" s="291"/>
      <c r="F89" s="314" t="s">
        <v>1434</v>
      </c>
      <c r="G89" s="315"/>
      <c r="H89" s="291" t="s">
        <v>1452</v>
      </c>
      <c r="I89" s="291" t="s">
        <v>1430</v>
      </c>
      <c r="J89" s="291">
        <v>20</v>
      </c>
      <c r="K89" s="305"/>
    </row>
    <row r="90" s="1" customFormat="1" ht="15" customHeight="1">
      <c r="B90" s="316"/>
      <c r="C90" s="291" t="s">
        <v>1453</v>
      </c>
      <c r="D90" s="291"/>
      <c r="E90" s="291"/>
      <c r="F90" s="314" t="s">
        <v>1434</v>
      </c>
      <c r="G90" s="315"/>
      <c r="H90" s="291" t="s">
        <v>1454</v>
      </c>
      <c r="I90" s="291" t="s">
        <v>1430</v>
      </c>
      <c r="J90" s="291">
        <v>50</v>
      </c>
      <c r="K90" s="305"/>
    </row>
    <row r="91" s="1" customFormat="1" ht="15" customHeight="1">
      <c r="B91" s="316"/>
      <c r="C91" s="291" t="s">
        <v>1455</v>
      </c>
      <c r="D91" s="291"/>
      <c r="E91" s="291"/>
      <c r="F91" s="314" t="s">
        <v>1434</v>
      </c>
      <c r="G91" s="315"/>
      <c r="H91" s="291" t="s">
        <v>1455</v>
      </c>
      <c r="I91" s="291" t="s">
        <v>1430</v>
      </c>
      <c r="J91" s="291">
        <v>50</v>
      </c>
      <c r="K91" s="305"/>
    </row>
    <row r="92" s="1" customFormat="1" ht="15" customHeight="1">
      <c r="B92" s="316"/>
      <c r="C92" s="291" t="s">
        <v>1456</v>
      </c>
      <c r="D92" s="291"/>
      <c r="E92" s="291"/>
      <c r="F92" s="314" t="s">
        <v>1434</v>
      </c>
      <c r="G92" s="315"/>
      <c r="H92" s="291" t="s">
        <v>1457</v>
      </c>
      <c r="I92" s="291" t="s">
        <v>1430</v>
      </c>
      <c r="J92" s="291">
        <v>255</v>
      </c>
      <c r="K92" s="305"/>
    </row>
    <row r="93" s="1" customFormat="1" ht="15" customHeight="1">
      <c r="B93" s="316"/>
      <c r="C93" s="291" t="s">
        <v>1458</v>
      </c>
      <c r="D93" s="291"/>
      <c r="E93" s="291"/>
      <c r="F93" s="314" t="s">
        <v>1428</v>
      </c>
      <c r="G93" s="315"/>
      <c r="H93" s="291" t="s">
        <v>1459</v>
      </c>
      <c r="I93" s="291" t="s">
        <v>1460</v>
      </c>
      <c r="J93" s="291"/>
      <c r="K93" s="305"/>
    </row>
    <row r="94" s="1" customFormat="1" ht="15" customHeight="1">
      <c r="B94" s="316"/>
      <c r="C94" s="291" t="s">
        <v>1461</v>
      </c>
      <c r="D94" s="291"/>
      <c r="E94" s="291"/>
      <c r="F94" s="314" t="s">
        <v>1428</v>
      </c>
      <c r="G94" s="315"/>
      <c r="H94" s="291" t="s">
        <v>1462</v>
      </c>
      <c r="I94" s="291" t="s">
        <v>1463</v>
      </c>
      <c r="J94" s="291"/>
      <c r="K94" s="305"/>
    </row>
    <row r="95" s="1" customFormat="1" ht="15" customHeight="1">
      <c r="B95" s="316"/>
      <c r="C95" s="291" t="s">
        <v>1464</v>
      </c>
      <c r="D95" s="291"/>
      <c r="E95" s="291"/>
      <c r="F95" s="314" t="s">
        <v>1428</v>
      </c>
      <c r="G95" s="315"/>
      <c r="H95" s="291" t="s">
        <v>1464</v>
      </c>
      <c r="I95" s="291" t="s">
        <v>1463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1428</v>
      </c>
      <c r="G96" s="315"/>
      <c r="H96" s="291" t="s">
        <v>1465</v>
      </c>
      <c r="I96" s="291" t="s">
        <v>1463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1428</v>
      </c>
      <c r="G97" s="315"/>
      <c r="H97" s="291" t="s">
        <v>1466</v>
      </c>
      <c r="I97" s="291" t="s">
        <v>1463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1467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1422</v>
      </c>
      <c r="D103" s="306"/>
      <c r="E103" s="306"/>
      <c r="F103" s="306" t="s">
        <v>1423</v>
      </c>
      <c r="G103" s="307"/>
      <c r="H103" s="306" t="s">
        <v>54</v>
      </c>
      <c r="I103" s="306" t="s">
        <v>57</v>
      </c>
      <c r="J103" s="306" t="s">
        <v>1424</v>
      </c>
      <c r="K103" s="305"/>
    </row>
    <row r="104" s="1" customFormat="1" ht="17.25" customHeight="1">
      <c r="B104" s="303"/>
      <c r="C104" s="308" t="s">
        <v>1425</v>
      </c>
      <c r="D104" s="308"/>
      <c r="E104" s="308"/>
      <c r="F104" s="309" t="s">
        <v>1426</v>
      </c>
      <c r="G104" s="310"/>
      <c r="H104" s="308"/>
      <c r="I104" s="308"/>
      <c r="J104" s="308" t="s">
        <v>1427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1428</v>
      </c>
      <c r="G106" s="291"/>
      <c r="H106" s="291" t="s">
        <v>1468</v>
      </c>
      <c r="I106" s="291" t="s">
        <v>1430</v>
      </c>
      <c r="J106" s="291">
        <v>20</v>
      </c>
      <c r="K106" s="305"/>
    </row>
    <row r="107" s="1" customFormat="1" ht="15" customHeight="1">
      <c r="B107" s="303"/>
      <c r="C107" s="291" t="s">
        <v>1431</v>
      </c>
      <c r="D107" s="291"/>
      <c r="E107" s="291"/>
      <c r="F107" s="314" t="s">
        <v>1428</v>
      </c>
      <c r="G107" s="291"/>
      <c r="H107" s="291" t="s">
        <v>1468</v>
      </c>
      <c r="I107" s="291" t="s">
        <v>1430</v>
      </c>
      <c r="J107" s="291">
        <v>120</v>
      </c>
      <c r="K107" s="305"/>
    </row>
    <row r="108" s="1" customFormat="1" ht="15" customHeight="1">
      <c r="B108" s="316"/>
      <c r="C108" s="291" t="s">
        <v>1433</v>
      </c>
      <c r="D108" s="291"/>
      <c r="E108" s="291"/>
      <c r="F108" s="314" t="s">
        <v>1434</v>
      </c>
      <c r="G108" s="291"/>
      <c r="H108" s="291" t="s">
        <v>1468</v>
      </c>
      <c r="I108" s="291" t="s">
        <v>1430</v>
      </c>
      <c r="J108" s="291">
        <v>50</v>
      </c>
      <c r="K108" s="305"/>
    </row>
    <row r="109" s="1" customFormat="1" ht="15" customHeight="1">
      <c r="B109" s="316"/>
      <c r="C109" s="291" t="s">
        <v>1436</v>
      </c>
      <c r="D109" s="291"/>
      <c r="E109" s="291"/>
      <c r="F109" s="314" t="s">
        <v>1428</v>
      </c>
      <c r="G109" s="291"/>
      <c r="H109" s="291" t="s">
        <v>1468</v>
      </c>
      <c r="I109" s="291" t="s">
        <v>1438</v>
      </c>
      <c r="J109" s="291"/>
      <c r="K109" s="305"/>
    </row>
    <row r="110" s="1" customFormat="1" ht="15" customHeight="1">
      <c r="B110" s="316"/>
      <c r="C110" s="291" t="s">
        <v>1447</v>
      </c>
      <c r="D110" s="291"/>
      <c r="E110" s="291"/>
      <c r="F110" s="314" t="s">
        <v>1434</v>
      </c>
      <c r="G110" s="291"/>
      <c r="H110" s="291" t="s">
        <v>1468</v>
      </c>
      <c r="I110" s="291" t="s">
        <v>1430</v>
      </c>
      <c r="J110" s="291">
        <v>50</v>
      </c>
      <c r="K110" s="305"/>
    </row>
    <row r="111" s="1" customFormat="1" ht="15" customHeight="1">
      <c r="B111" s="316"/>
      <c r="C111" s="291" t="s">
        <v>1455</v>
      </c>
      <c r="D111" s="291"/>
      <c r="E111" s="291"/>
      <c r="F111" s="314" t="s">
        <v>1434</v>
      </c>
      <c r="G111" s="291"/>
      <c r="H111" s="291" t="s">
        <v>1468</v>
      </c>
      <c r="I111" s="291" t="s">
        <v>1430</v>
      </c>
      <c r="J111" s="291">
        <v>50</v>
      </c>
      <c r="K111" s="305"/>
    </row>
    <row r="112" s="1" customFormat="1" ht="15" customHeight="1">
      <c r="B112" s="316"/>
      <c r="C112" s="291" t="s">
        <v>1453</v>
      </c>
      <c r="D112" s="291"/>
      <c r="E112" s="291"/>
      <c r="F112" s="314" t="s">
        <v>1434</v>
      </c>
      <c r="G112" s="291"/>
      <c r="H112" s="291" t="s">
        <v>1468</v>
      </c>
      <c r="I112" s="291" t="s">
        <v>1430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1428</v>
      </c>
      <c r="G113" s="291"/>
      <c r="H113" s="291" t="s">
        <v>1469</v>
      </c>
      <c r="I113" s="291" t="s">
        <v>1430</v>
      </c>
      <c r="J113" s="291">
        <v>20</v>
      </c>
      <c r="K113" s="305"/>
    </row>
    <row r="114" s="1" customFormat="1" ht="15" customHeight="1">
      <c r="B114" s="316"/>
      <c r="C114" s="291" t="s">
        <v>1470</v>
      </c>
      <c r="D114" s="291"/>
      <c r="E114" s="291"/>
      <c r="F114" s="314" t="s">
        <v>1428</v>
      </c>
      <c r="G114" s="291"/>
      <c r="H114" s="291" t="s">
        <v>1471</v>
      </c>
      <c r="I114" s="291" t="s">
        <v>1430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1428</v>
      </c>
      <c r="G115" s="291"/>
      <c r="H115" s="291" t="s">
        <v>1472</v>
      </c>
      <c r="I115" s="291" t="s">
        <v>1463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1428</v>
      </c>
      <c r="G116" s="291"/>
      <c r="H116" s="291" t="s">
        <v>1473</v>
      </c>
      <c r="I116" s="291" t="s">
        <v>1463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1428</v>
      </c>
      <c r="G117" s="291"/>
      <c r="H117" s="291" t="s">
        <v>1474</v>
      </c>
      <c r="I117" s="291" t="s">
        <v>1475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1476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1422</v>
      </c>
      <c r="D123" s="306"/>
      <c r="E123" s="306"/>
      <c r="F123" s="306" t="s">
        <v>1423</v>
      </c>
      <c r="G123" s="307"/>
      <c r="H123" s="306" t="s">
        <v>54</v>
      </c>
      <c r="I123" s="306" t="s">
        <v>57</v>
      </c>
      <c r="J123" s="306" t="s">
        <v>1424</v>
      </c>
      <c r="K123" s="335"/>
    </row>
    <row r="124" s="1" customFormat="1" ht="17.25" customHeight="1">
      <c r="B124" s="334"/>
      <c r="C124" s="308" t="s">
        <v>1425</v>
      </c>
      <c r="D124" s="308"/>
      <c r="E124" s="308"/>
      <c r="F124" s="309" t="s">
        <v>1426</v>
      </c>
      <c r="G124" s="310"/>
      <c r="H124" s="308"/>
      <c r="I124" s="308"/>
      <c r="J124" s="308" t="s">
        <v>1427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1431</v>
      </c>
      <c r="D126" s="313"/>
      <c r="E126" s="313"/>
      <c r="F126" s="314" t="s">
        <v>1428</v>
      </c>
      <c r="G126" s="291"/>
      <c r="H126" s="291" t="s">
        <v>1468</v>
      </c>
      <c r="I126" s="291" t="s">
        <v>1430</v>
      </c>
      <c r="J126" s="291">
        <v>120</v>
      </c>
      <c r="K126" s="339"/>
    </row>
    <row r="127" s="1" customFormat="1" ht="15" customHeight="1">
      <c r="B127" s="336"/>
      <c r="C127" s="291" t="s">
        <v>1477</v>
      </c>
      <c r="D127" s="291"/>
      <c r="E127" s="291"/>
      <c r="F127" s="314" t="s">
        <v>1428</v>
      </c>
      <c r="G127" s="291"/>
      <c r="H127" s="291" t="s">
        <v>1478</v>
      </c>
      <c r="I127" s="291" t="s">
        <v>1430</v>
      </c>
      <c r="J127" s="291" t="s">
        <v>1479</v>
      </c>
      <c r="K127" s="339"/>
    </row>
    <row r="128" s="1" customFormat="1" ht="15" customHeight="1">
      <c r="B128" s="336"/>
      <c r="C128" s="291" t="s">
        <v>1376</v>
      </c>
      <c r="D128" s="291"/>
      <c r="E128" s="291"/>
      <c r="F128" s="314" t="s">
        <v>1428</v>
      </c>
      <c r="G128" s="291"/>
      <c r="H128" s="291" t="s">
        <v>1480</v>
      </c>
      <c r="I128" s="291" t="s">
        <v>1430</v>
      </c>
      <c r="J128" s="291" t="s">
        <v>1479</v>
      </c>
      <c r="K128" s="339"/>
    </row>
    <row r="129" s="1" customFormat="1" ht="15" customHeight="1">
      <c r="B129" s="336"/>
      <c r="C129" s="291" t="s">
        <v>1439</v>
      </c>
      <c r="D129" s="291"/>
      <c r="E129" s="291"/>
      <c r="F129" s="314" t="s">
        <v>1434</v>
      </c>
      <c r="G129" s="291"/>
      <c r="H129" s="291" t="s">
        <v>1440</v>
      </c>
      <c r="I129" s="291" t="s">
        <v>1430</v>
      </c>
      <c r="J129" s="291">
        <v>15</v>
      </c>
      <c r="K129" s="339"/>
    </row>
    <row r="130" s="1" customFormat="1" ht="15" customHeight="1">
      <c r="B130" s="336"/>
      <c r="C130" s="317" t="s">
        <v>1441</v>
      </c>
      <c r="D130" s="317"/>
      <c r="E130" s="317"/>
      <c r="F130" s="318" t="s">
        <v>1434</v>
      </c>
      <c r="G130" s="317"/>
      <c r="H130" s="317" t="s">
        <v>1442</v>
      </c>
      <c r="I130" s="317" t="s">
        <v>1430</v>
      </c>
      <c r="J130" s="317">
        <v>15</v>
      </c>
      <c r="K130" s="339"/>
    </row>
    <row r="131" s="1" customFormat="1" ht="15" customHeight="1">
      <c r="B131" s="336"/>
      <c r="C131" s="317" t="s">
        <v>1443</v>
      </c>
      <c r="D131" s="317"/>
      <c r="E131" s="317"/>
      <c r="F131" s="318" t="s">
        <v>1434</v>
      </c>
      <c r="G131" s="317"/>
      <c r="H131" s="317" t="s">
        <v>1444</v>
      </c>
      <c r="I131" s="317" t="s">
        <v>1430</v>
      </c>
      <c r="J131" s="317">
        <v>20</v>
      </c>
      <c r="K131" s="339"/>
    </row>
    <row r="132" s="1" customFormat="1" ht="15" customHeight="1">
      <c r="B132" s="336"/>
      <c r="C132" s="317" t="s">
        <v>1445</v>
      </c>
      <c r="D132" s="317"/>
      <c r="E132" s="317"/>
      <c r="F132" s="318" t="s">
        <v>1434</v>
      </c>
      <c r="G132" s="317"/>
      <c r="H132" s="317" t="s">
        <v>1446</v>
      </c>
      <c r="I132" s="317" t="s">
        <v>1430</v>
      </c>
      <c r="J132" s="317">
        <v>20</v>
      </c>
      <c r="K132" s="339"/>
    </row>
    <row r="133" s="1" customFormat="1" ht="15" customHeight="1">
      <c r="B133" s="336"/>
      <c r="C133" s="291" t="s">
        <v>1433</v>
      </c>
      <c r="D133" s="291"/>
      <c r="E133" s="291"/>
      <c r="F133" s="314" t="s">
        <v>1434</v>
      </c>
      <c r="G133" s="291"/>
      <c r="H133" s="291" t="s">
        <v>1468</v>
      </c>
      <c r="I133" s="291" t="s">
        <v>1430</v>
      </c>
      <c r="J133" s="291">
        <v>50</v>
      </c>
      <c r="K133" s="339"/>
    </row>
    <row r="134" s="1" customFormat="1" ht="15" customHeight="1">
      <c r="B134" s="336"/>
      <c r="C134" s="291" t="s">
        <v>1447</v>
      </c>
      <c r="D134" s="291"/>
      <c r="E134" s="291"/>
      <c r="F134" s="314" t="s">
        <v>1434</v>
      </c>
      <c r="G134" s="291"/>
      <c r="H134" s="291" t="s">
        <v>1468</v>
      </c>
      <c r="I134" s="291" t="s">
        <v>1430</v>
      </c>
      <c r="J134" s="291">
        <v>50</v>
      </c>
      <c r="K134" s="339"/>
    </row>
    <row r="135" s="1" customFormat="1" ht="15" customHeight="1">
      <c r="B135" s="336"/>
      <c r="C135" s="291" t="s">
        <v>1453</v>
      </c>
      <c r="D135" s="291"/>
      <c r="E135" s="291"/>
      <c r="F135" s="314" t="s">
        <v>1434</v>
      </c>
      <c r="G135" s="291"/>
      <c r="H135" s="291" t="s">
        <v>1468</v>
      </c>
      <c r="I135" s="291" t="s">
        <v>1430</v>
      </c>
      <c r="J135" s="291">
        <v>50</v>
      </c>
      <c r="K135" s="339"/>
    </row>
    <row r="136" s="1" customFormat="1" ht="15" customHeight="1">
      <c r="B136" s="336"/>
      <c r="C136" s="291" t="s">
        <v>1455</v>
      </c>
      <c r="D136" s="291"/>
      <c r="E136" s="291"/>
      <c r="F136" s="314" t="s">
        <v>1434</v>
      </c>
      <c r="G136" s="291"/>
      <c r="H136" s="291" t="s">
        <v>1468</v>
      </c>
      <c r="I136" s="291" t="s">
        <v>1430</v>
      </c>
      <c r="J136" s="291">
        <v>50</v>
      </c>
      <c r="K136" s="339"/>
    </row>
    <row r="137" s="1" customFormat="1" ht="15" customHeight="1">
      <c r="B137" s="336"/>
      <c r="C137" s="291" t="s">
        <v>1456</v>
      </c>
      <c r="D137" s="291"/>
      <c r="E137" s="291"/>
      <c r="F137" s="314" t="s">
        <v>1434</v>
      </c>
      <c r="G137" s="291"/>
      <c r="H137" s="291" t="s">
        <v>1481</v>
      </c>
      <c r="I137" s="291" t="s">
        <v>1430</v>
      </c>
      <c r="J137" s="291">
        <v>255</v>
      </c>
      <c r="K137" s="339"/>
    </row>
    <row r="138" s="1" customFormat="1" ht="15" customHeight="1">
      <c r="B138" s="336"/>
      <c r="C138" s="291" t="s">
        <v>1458</v>
      </c>
      <c r="D138" s="291"/>
      <c r="E138" s="291"/>
      <c r="F138" s="314" t="s">
        <v>1428</v>
      </c>
      <c r="G138" s="291"/>
      <c r="H138" s="291" t="s">
        <v>1482</v>
      </c>
      <c r="I138" s="291" t="s">
        <v>1460</v>
      </c>
      <c r="J138" s="291"/>
      <c r="K138" s="339"/>
    </row>
    <row r="139" s="1" customFormat="1" ht="15" customHeight="1">
      <c r="B139" s="336"/>
      <c r="C139" s="291" t="s">
        <v>1461</v>
      </c>
      <c r="D139" s="291"/>
      <c r="E139" s="291"/>
      <c r="F139" s="314" t="s">
        <v>1428</v>
      </c>
      <c r="G139" s="291"/>
      <c r="H139" s="291" t="s">
        <v>1483</v>
      </c>
      <c r="I139" s="291" t="s">
        <v>1463</v>
      </c>
      <c r="J139" s="291"/>
      <c r="K139" s="339"/>
    </row>
    <row r="140" s="1" customFormat="1" ht="15" customHeight="1">
      <c r="B140" s="336"/>
      <c r="C140" s="291" t="s">
        <v>1464</v>
      </c>
      <c r="D140" s="291"/>
      <c r="E140" s="291"/>
      <c r="F140" s="314" t="s">
        <v>1428</v>
      </c>
      <c r="G140" s="291"/>
      <c r="H140" s="291" t="s">
        <v>1464</v>
      </c>
      <c r="I140" s="291" t="s">
        <v>1463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1428</v>
      </c>
      <c r="G141" s="291"/>
      <c r="H141" s="291" t="s">
        <v>1484</v>
      </c>
      <c r="I141" s="291" t="s">
        <v>1463</v>
      </c>
      <c r="J141" s="291"/>
      <c r="K141" s="339"/>
    </row>
    <row r="142" s="1" customFormat="1" ht="15" customHeight="1">
      <c r="B142" s="336"/>
      <c r="C142" s="291" t="s">
        <v>1485</v>
      </c>
      <c r="D142" s="291"/>
      <c r="E142" s="291"/>
      <c r="F142" s="314" t="s">
        <v>1428</v>
      </c>
      <c r="G142" s="291"/>
      <c r="H142" s="291" t="s">
        <v>1486</v>
      </c>
      <c r="I142" s="291" t="s">
        <v>1463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1487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1422</v>
      </c>
      <c r="D148" s="306"/>
      <c r="E148" s="306"/>
      <c r="F148" s="306" t="s">
        <v>1423</v>
      </c>
      <c r="G148" s="307"/>
      <c r="H148" s="306" t="s">
        <v>54</v>
      </c>
      <c r="I148" s="306" t="s">
        <v>57</v>
      </c>
      <c r="J148" s="306" t="s">
        <v>1424</v>
      </c>
      <c r="K148" s="305"/>
    </row>
    <row r="149" s="1" customFormat="1" ht="17.25" customHeight="1">
      <c r="B149" s="303"/>
      <c r="C149" s="308" t="s">
        <v>1425</v>
      </c>
      <c r="D149" s="308"/>
      <c r="E149" s="308"/>
      <c r="F149" s="309" t="s">
        <v>1426</v>
      </c>
      <c r="G149" s="310"/>
      <c r="H149" s="308"/>
      <c r="I149" s="308"/>
      <c r="J149" s="308" t="s">
        <v>1427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1431</v>
      </c>
      <c r="D151" s="291"/>
      <c r="E151" s="291"/>
      <c r="F151" s="344" t="s">
        <v>1428</v>
      </c>
      <c r="G151" s="291"/>
      <c r="H151" s="343" t="s">
        <v>1468</v>
      </c>
      <c r="I151" s="343" t="s">
        <v>1430</v>
      </c>
      <c r="J151" s="343">
        <v>120</v>
      </c>
      <c r="K151" s="339"/>
    </row>
    <row r="152" s="1" customFormat="1" ht="15" customHeight="1">
      <c r="B152" s="316"/>
      <c r="C152" s="343" t="s">
        <v>1477</v>
      </c>
      <c r="D152" s="291"/>
      <c r="E152" s="291"/>
      <c r="F152" s="344" t="s">
        <v>1428</v>
      </c>
      <c r="G152" s="291"/>
      <c r="H152" s="343" t="s">
        <v>1488</v>
      </c>
      <c r="I152" s="343" t="s">
        <v>1430</v>
      </c>
      <c r="J152" s="343" t="s">
        <v>1479</v>
      </c>
      <c r="K152" s="339"/>
    </row>
    <row r="153" s="1" customFormat="1" ht="15" customHeight="1">
      <c r="B153" s="316"/>
      <c r="C153" s="343" t="s">
        <v>1376</v>
      </c>
      <c r="D153" s="291"/>
      <c r="E153" s="291"/>
      <c r="F153" s="344" t="s">
        <v>1428</v>
      </c>
      <c r="G153" s="291"/>
      <c r="H153" s="343" t="s">
        <v>1489</v>
      </c>
      <c r="I153" s="343" t="s">
        <v>1430</v>
      </c>
      <c r="J153" s="343" t="s">
        <v>1479</v>
      </c>
      <c r="K153" s="339"/>
    </row>
    <row r="154" s="1" customFormat="1" ht="15" customHeight="1">
      <c r="B154" s="316"/>
      <c r="C154" s="343" t="s">
        <v>1433</v>
      </c>
      <c r="D154" s="291"/>
      <c r="E154" s="291"/>
      <c r="F154" s="344" t="s">
        <v>1434</v>
      </c>
      <c r="G154" s="291"/>
      <c r="H154" s="343" t="s">
        <v>1468</v>
      </c>
      <c r="I154" s="343" t="s">
        <v>1430</v>
      </c>
      <c r="J154" s="343">
        <v>50</v>
      </c>
      <c r="K154" s="339"/>
    </row>
    <row r="155" s="1" customFormat="1" ht="15" customHeight="1">
      <c r="B155" s="316"/>
      <c r="C155" s="343" t="s">
        <v>1436</v>
      </c>
      <c r="D155" s="291"/>
      <c r="E155" s="291"/>
      <c r="F155" s="344" t="s">
        <v>1428</v>
      </c>
      <c r="G155" s="291"/>
      <c r="H155" s="343" t="s">
        <v>1468</v>
      </c>
      <c r="I155" s="343" t="s">
        <v>1438</v>
      </c>
      <c r="J155" s="343"/>
      <c r="K155" s="339"/>
    </row>
    <row r="156" s="1" customFormat="1" ht="15" customHeight="1">
      <c r="B156" s="316"/>
      <c r="C156" s="343" t="s">
        <v>1447</v>
      </c>
      <c r="D156" s="291"/>
      <c r="E156" s="291"/>
      <c r="F156" s="344" t="s">
        <v>1434</v>
      </c>
      <c r="G156" s="291"/>
      <c r="H156" s="343" t="s">
        <v>1468</v>
      </c>
      <c r="I156" s="343" t="s">
        <v>1430</v>
      </c>
      <c r="J156" s="343">
        <v>50</v>
      </c>
      <c r="K156" s="339"/>
    </row>
    <row r="157" s="1" customFormat="1" ht="15" customHeight="1">
      <c r="B157" s="316"/>
      <c r="C157" s="343" t="s">
        <v>1455</v>
      </c>
      <c r="D157" s="291"/>
      <c r="E157" s="291"/>
      <c r="F157" s="344" t="s">
        <v>1434</v>
      </c>
      <c r="G157" s="291"/>
      <c r="H157" s="343" t="s">
        <v>1468</v>
      </c>
      <c r="I157" s="343" t="s">
        <v>1430</v>
      </c>
      <c r="J157" s="343">
        <v>50</v>
      </c>
      <c r="K157" s="339"/>
    </row>
    <row r="158" s="1" customFormat="1" ht="15" customHeight="1">
      <c r="B158" s="316"/>
      <c r="C158" s="343" t="s">
        <v>1453</v>
      </c>
      <c r="D158" s="291"/>
      <c r="E158" s="291"/>
      <c r="F158" s="344" t="s">
        <v>1434</v>
      </c>
      <c r="G158" s="291"/>
      <c r="H158" s="343" t="s">
        <v>1468</v>
      </c>
      <c r="I158" s="343" t="s">
        <v>1430</v>
      </c>
      <c r="J158" s="343">
        <v>50</v>
      </c>
      <c r="K158" s="339"/>
    </row>
    <row r="159" s="1" customFormat="1" ht="15" customHeight="1">
      <c r="B159" s="316"/>
      <c r="C159" s="343" t="s">
        <v>81</v>
      </c>
      <c r="D159" s="291"/>
      <c r="E159" s="291"/>
      <c r="F159" s="344" t="s">
        <v>1428</v>
      </c>
      <c r="G159" s="291"/>
      <c r="H159" s="343" t="s">
        <v>1490</v>
      </c>
      <c r="I159" s="343" t="s">
        <v>1430</v>
      </c>
      <c r="J159" s="343" t="s">
        <v>1491</v>
      </c>
      <c r="K159" s="339"/>
    </row>
    <row r="160" s="1" customFormat="1" ht="15" customHeight="1">
      <c r="B160" s="316"/>
      <c r="C160" s="343" t="s">
        <v>1492</v>
      </c>
      <c r="D160" s="291"/>
      <c r="E160" s="291"/>
      <c r="F160" s="344" t="s">
        <v>1428</v>
      </c>
      <c r="G160" s="291"/>
      <c r="H160" s="343" t="s">
        <v>1493</v>
      </c>
      <c r="I160" s="343" t="s">
        <v>1463</v>
      </c>
      <c r="J160" s="343"/>
      <c r="K160" s="339"/>
    </row>
    <row r="161" s="1" customFormat="1" ht="15" customHeight="1">
      <c r="B161" s="345"/>
      <c r="C161" s="346"/>
      <c r="D161" s="346"/>
      <c r="E161" s="346"/>
      <c r="F161" s="346"/>
      <c r="G161" s="346"/>
      <c r="H161" s="346"/>
      <c r="I161" s="346"/>
      <c r="J161" s="346"/>
      <c r="K161" s="347"/>
    </row>
    <row r="162" s="1" customFormat="1" ht="18.75" customHeight="1">
      <c r="B162" s="327"/>
      <c r="C162" s="337"/>
      <c r="D162" s="337"/>
      <c r="E162" s="337"/>
      <c r="F162" s="348"/>
      <c r="G162" s="337"/>
      <c r="H162" s="337"/>
      <c r="I162" s="337"/>
      <c r="J162" s="337"/>
      <c r="K162" s="327"/>
    </row>
    <row r="163" s="1" customFormat="1" ht="18.75" customHeight="1">
      <c r="B163" s="327"/>
      <c r="C163" s="337"/>
      <c r="D163" s="337"/>
      <c r="E163" s="337"/>
      <c r="F163" s="348"/>
      <c r="G163" s="337"/>
      <c r="H163" s="337"/>
      <c r="I163" s="337"/>
      <c r="J163" s="337"/>
      <c r="K163" s="327"/>
    </row>
    <row r="164" s="1" customFormat="1" ht="18.75" customHeight="1">
      <c r="B164" s="327"/>
      <c r="C164" s="337"/>
      <c r="D164" s="337"/>
      <c r="E164" s="337"/>
      <c r="F164" s="348"/>
      <c r="G164" s="337"/>
      <c r="H164" s="337"/>
      <c r="I164" s="337"/>
      <c r="J164" s="337"/>
      <c r="K164" s="327"/>
    </row>
    <row r="165" s="1" customFormat="1" ht="18.75" customHeight="1">
      <c r="B165" s="327"/>
      <c r="C165" s="337"/>
      <c r="D165" s="337"/>
      <c r="E165" s="337"/>
      <c r="F165" s="348"/>
      <c r="G165" s="337"/>
      <c r="H165" s="337"/>
      <c r="I165" s="337"/>
      <c r="J165" s="337"/>
      <c r="K165" s="327"/>
    </row>
    <row r="166" s="1" customFormat="1" ht="18.75" customHeight="1">
      <c r="B166" s="327"/>
      <c r="C166" s="337"/>
      <c r="D166" s="337"/>
      <c r="E166" s="337"/>
      <c r="F166" s="348"/>
      <c r="G166" s="337"/>
      <c r="H166" s="337"/>
      <c r="I166" s="337"/>
      <c r="J166" s="337"/>
      <c r="K166" s="327"/>
    </row>
    <row r="167" s="1" customFormat="1" ht="18.75" customHeight="1">
      <c r="B167" s="327"/>
      <c r="C167" s="337"/>
      <c r="D167" s="337"/>
      <c r="E167" s="337"/>
      <c r="F167" s="348"/>
      <c r="G167" s="337"/>
      <c r="H167" s="337"/>
      <c r="I167" s="337"/>
      <c r="J167" s="337"/>
      <c r="K167" s="327"/>
    </row>
    <row r="168" s="1" customFormat="1" ht="18.75" customHeight="1">
      <c r="B168" s="327"/>
      <c r="C168" s="337"/>
      <c r="D168" s="337"/>
      <c r="E168" s="337"/>
      <c r="F168" s="348"/>
      <c r="G168" s="337"/>
      <c r="H168" s="337"/>
      <c r="I168" s="337"/>
      <c r="J168" s="337"/>
      <c r="K168" s="327"/>
    </row>
    <row r="169" s="1" customFormat="1" ht="18.75" customHeight="1">
      <c r="B169" s="299"/>
      <c r="C169" s="299"/>
      <c r="D169" s="299"/>
      <c r="E169" s="299"/>
      <c r="F169" s="299"/>
      <c r="G169" s="299"/>
      <c r="H169" s="299"/>
      <c r="I169" s="299"/>
      <c r="J169" s="299"/>
      <c r="K169" s="299"/>
    </row>
    <row r="170" s="1" customFormat="1" ht="7.5" customHeight="1">
      <c r="B170" s="278"/>
      <c r="C170" s="279"/>
      <c r="D170" s="279"/>
      <c r="E170" s="279"/>
      <c r="F170" s="279"/>
      <c r="G170" s="279"/>
      <c r="H170" s="279"/>
      <c r="I170" s="279"/>
      <c r="J170" s="279"/>
      <c r="K170" s="280"/>
    </row>
    <row r="171" s="1" customFormat="1" ht="45" customHeight="1">
      <c r="B171" s="281"/>
      <c r="C171" s="282" t="s">
        <v>1494</v>
      </c>
      <c r="D171" s="282"/>
      <c r="E171" s="282"/>
      <c r="F171" s="282"/>
      <c r="G171" s="282"/>
      <c r="H171" s="282"/>
      <c r="I171" s="282"/>
      <c r="J171" s="282"/>
      <c r="K171" s="283"/>
    </row>
    <row r="172" s="1" customFormat="1" ht="17.25" customHeight="1">
      <c r="B172" s="281"/>
      <c r="C172" s="306" t="s">
        <v>1422</v>
      </c>
      <c r="D172" s="306"/>
      <c r="E172" s="306"/>
      <c r="F172" s="306" t="s">
        <v>1423</v>
      </c>
      <c r="G172" s="349"/>
      <c r="H172" s="350" t="s">
        <v>54</v>
      </c>
      <c r="I172" s="350" t="s">
        <v>57</v>
      </c>
      <c r="J172" s="306" t="s">
        <v>1424</v>
      </c>
      <c r="K172" s="283"/>
    </row>
    <row r="173" s="1" customFormat="1" ht="17.25" customHeight="1">
      <c r="B173" s="284"/>
      <c r="C173" s="308" t="s">
        <v>1425</v>
      </c>
      <c r="D173" s="308"/>
      <c r="E173" s="308"/>
      <c r="F173" s="309" t="s">
        <v>1426</v>
      </c>
      <c r="G173" s="351"/>
      <c r="H173" s="352"/>
      <c r="I173" s="352"/>
      <c r="J173" s="308" t="s">
        <v>1427</v>
      </c>
      <c r="K173" s="286"/>
    </row>
    <row r="174" s="1" customFormat="1" ht="5.25" customHeight="1">
      <c r="B174" s="316"/>
      <c r="C174" s="311"/>
      <c r="D174" s="311"/>
      <c r="E174" s="311"/>
      <c r="F174" s="311"/>
      <c r="G174" s="312"/>
      <c r="H174" s="311"/>
      <c r="I174" s="311"/>
      <c r="J174" s="311"/>
      <c r="K174" s="339"/>
    </row>
    <row r="175" s="1" customFormat="1" ht="15" customHeight="1">
      <c r="B175" s="316"/>
      <c r="C175" s="291" t="s">
        <v>1431</v>
      </c>
      <c r="D175" s="291"/>
      <c r="E175" s="291"/>
      <c r="F175" s="314" t="s">
        <v>1428</v>
      </c>
      <c r="G175" s="291"/>
      <c r="H175" s="291" t="s">
        <v>1468</v>
      </c>
      <c r="I175" s="291" t="s">
        <v>1430</v>
      </c>
      <c r="J175" s="291">
        <v>120</v>
      </c>
      <c r="K175" s="339"/>
    </row>
    <row r="176" s="1" customFormat="1" ht="15" customHeight="1">
      <c r="B176" s="316"/>
      <c r="C176" s="291" t="s">
        <v>1477</v>
      </c>
      <c r="D176" s="291"/>
      <c r="E176" s="291"/>
      <c r="F176" s="314" t="s">
        <v>1428</v>
      </c>
      <c r="G176" s="291"/>
      <c r="H176" s="291" t="s">
        <v>1478</v>
      </c>
      <c r="I176" s="291" t="s">
        <v>1430</v>
      </c>
      <c r="J176" s="291" t="s">
        <v>1479</v>
      </c>
      <c r="K176" s="339"/>
    </row>
    <row r="177" s="1" customFormat="1" ht="15" customHeight="1">
      <c r="B177" s="316"/>
      <c r="C177" s="291" t="s">
        <v>1376</v>
      </c>
      <c r="D177" s="291"/>
      <c r="E177" s="291"/>
      <c r="F177" s="314" t="s">
        <v>1428</v>
      </c>
      <c r="G177" s="291"/>
      <c r="H177" s="291" t="s">
        <v>1495</v>
      </c>
      <c r="I177" s="291" t="s">
        <v>1430</v>
      </c>
      <c r="J177" s="291" t="s">
        <v>1479</v>
      </c>
      <c r="K177" s="339"/>
    </row>
    <row r="178" s="1" customFormat="1" ht="15" customHeight="1">
      <c r="B178" s="316"/>
      <c r="C178" s="291" t="s">
        <v>1433</v>
      </c>
      <c r="D178" s="291"/>
      <c r="E178" s="291"/>
      <c r="F178" s="314" t="s">
        <v>1434</v>
      </c>
      <c r="G178" s="291"/>
      <c r="H178" s="291" t="s">
        <v>1495</v>
      </c>
      <c r="I178" s="291" t="s">
        <v>1430</v>
      </c>
      <c r="J178" s="291">
        <v>50</v>
      </c>
      <c r="K178" s="339"/>
    </row>
    <row r="179" s="1" customFormat="1" ht="15" customHeight="1">
      <c r="B179" s="316"/>
      <c r="C179" s="291" t="s">
        <v>1436</v>
      </c>
      <c r="D179" s="291"/>
      <c r="E179" s="291"/>
      <c r="F179" s="314" t="s">
        <v>1428</v>
      </c>
      <c r="G179" s="291"/>
      <c r="H179" s="291" t="s">
        <v>1495</v>
      </c>
      <c r="I179" s="291" t="s">
        <v>1438</v>
      </c>
      <c r="J179" s="291"/>
      <c r="K179" s="339"/>
    </row>
    <row r="180" s="1" customFormat="1" ht="15" customHeight="1">
      <c r="B180" s="316"/>
      <c r="C180" s="291" t="s">
        <v>1447</v>
      </c>
      <c r="D180" s="291"/>
      <c r="E180" s="291"/>
      <c r="F180" s="314" t="s">
        <v>1434</v>
      </c>
      <c r="G180" s="291"/>
      <c r="H180" s="291" t="s">
        <v>1495</v>
      </c>
      <c r="I180" s="291" t="s">
        <v>1430</v>
      </c>
      <c r="J180" s="291">
        <v>50</v>
      </c>
      <c r="K180" s="339"/>
    </row>
    <row r="181" s="1" customFormat="1" ht="15" customHeight="1">
      <c r="B181" s="316"/>
      <c r="C181" s="291" t="s">
        <v>1455</v>
      </c>
      <c r="D181" s="291"/>
      <c r="E181" s="291"/>
      <c r="F181" s="314" t="s">
        <v>1434</v>
      </c>
      <c r="G181" s="291"/>
      <c r="H181" s="291" t="s">
        <v>1495</v>
      </c>
      <c r="I181" s="291" t="s">
        <v>1430</v>
      </c>
      <c r="J181" s="291">
        <v>50</v>
      </c>
      <c r="K181" s="339"/>
    </row>
    <row r="182" s="1" customFormat="1" ht="15" customHeight="1">
      <c r="B182" s="316"/>
      <c r="C182" s="291" t="s">
        <v>1453</v>
      </c>
      <c r="D182" s="291"/>
      <c r="E182" s="291"/>
      <c r="F182" s="314" t="s">
        <v>1434</v>
      </c>
      <c r="G182" s="291"/>
      <c r="H182" s="291" t="s">
        <v>1495</v>
      </c>
      <c r="I182" s="291" t="s">
        <v>1430</v>
      </c>
      <c r="J182" s="291">
        <v>50</v>
      </c>
      <c r="K182" s="339"/>
    </row>
    <row r="183" s="1" customFormat="1" ht="15" customHeight="1">
      <c r="B183" s="316"/>
      <c r="C183" s="291" t="s">
        <v>111</v>
      </c>
      <c r="D183" s="291"/>
      <c r="E183" s="291"/>
      <c r="F183" s="314" t="s">
        <v>1428</v>
      </c>
      <c r="G183" s="291"/>
      <c r="H183" s="291" t="s">
        <v>1496</v>
      </c>
      <c r="I183" s="291" t="s">
        <v>1497</v>
      </c>
      <c r="J183" s="291"/>
      <c r="K183" s="339"/>
    </row>
    <row r="184" s="1" customFormat="1" ht="15" customHeight="1">
      <c r="B184" s="316"/>
      <c r="C184" s="291" t="s">
        <v>57</v>
      </c>
      <c r="D184" s="291"/>
      <c r="E184" s="291"/>
      <c r="F184" s="314" t="s">
        <v>1428</v>
      </c>
      <c r="G184" s="291"/>
      <c r="H184" s="291" t="s">
        <v>1498</v>
      </c>
      <c r="I184" s="291" t="s">
        <v>1499</v>
      </c>
      <c r="J184" s="291">
        <v>1</v>
      </c>
      <c r="K184" s="339"/>
    </row>
    <row r="185" s="1" customFormat="1" ht="15" customHeight="1">
      <c r="B185" s="316"/>
      <c r="C185" s="291" t="s">
        <v>53</v>
      </c>
      <c r="D185" s="291"/>
      <c r="E185" s="291"/>
      <c r="F185" s="314" t="s">
        <v>1428</v>
      </c>
      <c r="G185" s="291"/>
      <c r="H185" s="291" t="s">
        <v>1500</v>
      </c>
      <c r="I185" s="291" t="s">
        <v>1430</v>
      </c>
      <c r="J185" s="291">
        <v>20</v>
      </c>
      <c r="K185" s="339"/>
    </row>
    <row r="186" s="1" customFormat="1" ht="15" customHeight="1">
      <c r="B186" s="316"/>
      <c r="C186" s="291" t="s">
        <v>54</v>
      </c>
      <c r="D186" s="291"/>
      <c r="E186" s="291"/>
      <c r="F186" s="314" t="s">
        <v>1428</v>
      </c>
      <c r="G186" s="291"/>
      <c r="H186" s="291" t="s">
        <v>1501</v>
      </c>
      <c r="I186" s="291" t="s">
        <v>1430</v>
      </c>
      <c r="J186" s="291">
        <v>255</v>
      </c>
      <c r="K186" s="339"/>
    </row>
    <row r="187" s="1" customFormat="1" ht="15" customHeight="1">
      <c r="B187" s="316"/>
      <c r="C187" s="291" t="s">
        <v>112</v>
      </c>
      <c r="D187" s="291"/>
      <c r="E187" s="291"/>
      <c r="F187" s="314" t="s">
        <v>1428</v>
      </c>
      <c r="G187" s="291"/>
      <c r="H187" s="291" t="s">
        <v>1392</v>
      </c>
      <c r="I187" s="291" t="s">
        <v>1430</v>
      </c>
      <c r="J187" s="291">
        <v>10</v>
      </c>
      <c r="K187" s="339"/>
    </row>
    <row r="188" s="1" customFormat="1" ht="15" customHeight="1">
      <c r="B188" s="316"/>
      <c r="C188" s="291" t="s">
        <v>113</v>
      </c>
      <c r="D188" s="291"/>
      <c r="E188" s="291"/>
      <c r="F188" s="314" t="s">
        <v>1428</v>
      </c>
      <c r="G188" s="291"/>
      <c r="H188" s="291" t="s">
        <v>1502</v>
      </c>
      <c r="I188" s="291" t="s">
        <v>1463</v>
      </c>
      <c r="J188" s="291"/>
      <c r="K188" s="339"/>
    </row>
    <row r="189" s="1" customFormat="1" ht="15" customHeight="1">
      <c r="B189" s="316"/>
      <c r="C189" s="291" t="s">
        <v>1503</v>
      </c>
      <c r="D189" s="291"/>
      <c r="E189" s="291"/>
      <c r="F189" s="314" t="s">
        <v>1428</v>
      </c>
      <c r="G189" s="291"/>
      <c r="H189" s="291" t="s">
        <v>1504</v>
      </c>
      <c r="I189" s="291" t="s">
        <v>1463</v>
      </c>
      <c r="J189" s="291"/>
      <c r="K189" s="339"/>
    </row>
    <row r="190" s="1" customFormat="1" ht="15" customHeight="1">
      <c r="B190" s="316"/>
      <c r="C190" s="291" t="s">
        <v>1492</v>
      </c>
      <c r="D190" s="291"/>
      <c r="E190" s="291"/>
      <c r="F190" s="314" t="s">
        <v>1428</v>
      </c>
      <c r="G190" s="291"/>
      <c r="H190" s="291" t="s">
        <v>1505</v>
      </c>
      <c r="I190" s="291" t="s">
        <v>1463</v>
      </c>
      <c r="J190" s="291"/>
      <c r="K190" s="339"/>
    </row>
    <row r="191" s="1" customFormat="1" ht="15" customHeight="1">
      <c r="B191" s="316"/>
      <c r="C191" s="291" t="s">
        <v>115</v>
      </c>
      <c r="D191" s="291"/>
      <c r="E191" s="291"/>
      <c r="F191" s="314" t="s">
        <v>1434</v>
      </c>
      <c r="G191" s="291"/>
      <c r="H191" s="291" t="s">
        <v>1506</v>
      </c>
      <c r="I191" s="291" t="s">
        <v>1430</v>
      </c>
      <c r="J191" s="291">
        <v>50</v>
      </c>
      <c r="K191" s="339"/>
    </row>
    <row r="192" s="1" customFormat="1" ht="15" customHeight="1">
      <c r="B192" s="316"/>
      <c r="C192" s="291" t="s">
        <v>1507</v>
      </c>
      <c r="D192" s="291"/>
      <c r="E192" s="291"/>
      <c r="F192" s="314" t="s">
        <v>1434</v>
      </c>
      <c r="G192" s="291"/>
      <c r="H192" s="291" t="s">
        <v>1508</v>
      </c>
      <c r="I192" s="291" t="s">
        <v>1509</v>
      </c>
      <c r="J192" s="291"/>
      <c r="K192" s="339"/>
    </row>
    <row r="193" s="1" customFormat="1" ht="15" customHeight="1">
      <c r="B193" s="316"/>
      <c r="C193" s="291" t="s">
        <v>1510</v>
      </c>
      <c r="D193" s="291"/>
      <c r="E193" s="291"/>
      <c r="F193" s="314" t="s">
        <v>1434</v>
      </c>
      <c r="G193" s="291"/>
      <c r="H193" s="291" t="s">
        <v>1511</v>
      </c>
      <c r="I193" s="291" t="s">
        <v>1509</v>
      </c>
      <c r="J193" s="291"/>
      <c r="K193" s="339"/>
    </row>
    <row r="194" s="1" customFormat="1" ht="15" customHeight="1">
      <c r="B194" s="316"/>
      <c r="C194" s="291" t="s">
        <v>1512</v>
      </c>
      <c r="D194" s="291"/>
      <c r="E194" s="291"/>
      <c r="F194" s="314" t="s">
        <v>1434</v>
      </c>
      <c r="G194" s="291"/>
      <c r="H194" s="291" t="s">
        <v>1513</v>
      </c>
      <c r="I194" s="291" t="s">
        <v>1509</v>
      </c>
      <c r="J194" s="291"/>
      <c r="K194" s="339"/>
    </row>
    <row r="195" s="1" customFormat="1" ht="15" customHeight="1">
      <c r="B195" s="316"/>
      <c r="C195" s="353" t="s">
        <v>1514</v>
      </c>
      <c r="D195" s="291"/>
      <c r="E195" s="291"/>
      <c r="F195" s="314" t="s">
        <v>1434</v>
      </c>
      <c r="G195" s="291"/>
      <c r="H195" s="291" t="s">
        <v>1515</v>
      </c>
      <c r="I195" s="291" t="s">
        <v>1516</v>
      </c>
      <c r="J195" s="354" t="s">
        <v>1517</v>
      </c>
      <c r="K195" s="339"/>
    </row>
    <row r="196" s="1" customFormat="1" ht="15" customHeight="1">
      <c r="B196" s="316"/>
      <c r="C196" s="353" t="s">
        <v>42</v>
      </c>
      <c r="D196" s="291"/>
      <c r="E196" s="291"/>
      <c r="F196" s="314" t="s">
        <v>1428</v>
      </c>
      <c r="G196" s="291"/>
      <c r="H196" s="288" t="s">
        <v>1518</v>
      </c>
      <c r="I196" s="291" t="s">
        <v>1519</v>
      </c>
      <c r="J196" s="291"/>
      <c r="K196" s="339"/>
    </row>
    <row r="197" s="1" customFormat="1" ht="15" customHeight="1">
      <c r="B197" s="316"/>
      <c r="C197" s="353" t="s">
        <v>1520</v>
      </c>
      <c r="D197" s="291"/>
      <c r="E197" s="291"/>
      <c r="F197" s="314" t="s">
        <v>1428</v>
      </c>
      <c r="G197" s="291"/>
      <c r="H197" s="291" t="s">
        <v>1521</v>
      </c>
      <c r="I197" s="291" t="s">
        <v>1463</v>
      </c>
      <c r="J197" s="291"/>
      <c r="K197" s="339"/>
    </row>
    <row r="198" s="1" customFormat="1" ht="15" customHeight="1">
      <c r="B198" s="316"/>
      <c r="C198" s="353" t="s">
        <v>1522</v>
      </c>
      <c r="D198" s="291"/>
      <c r="E198" s="291"/>
      <c r="F198" s="314" t="s">
        <v>1428</v>
      </c>
      <c r="G198" s="291"/>
      <c r="H198" s="291" t="s">
        <v>1523</v>
      </c>
      <c r="I198" s="291" t="s">
        <v>1463</v>
      </c>
      <c r="J198" s="291"/>
      <c r="K198" s="339"/>
    </row>
    <row r="199" s="1" customFormat="1" ht="15" customHeight="1">
      <c r="B199" s="316"/>
      <c r="C199" s="353" t="s">
        <v>1524</v>
      </c>
      <c r="D199" s="291"/>
      <c r="E199" s="291"/>
      <c r="F199" s="314" t="s">
        <v>1434</v>
      </c>
      <c r="G199" s="291"/>
      <c r="H199" s="291" t="s">
        <v>1525</v>
      </c>
      <c r="I199" s="291" t="s">
        <v>1463</v>
      </c>
      <c r="J199" s="291"/>
      <c r="K199" s="339"/>
    </row>
    <row r="200" s="1" customFormat="1" ht="15" customHeight="1">
      <c r="B200" s="345"/>
      <c r="C200" s="355"/>
      <c r="D200" s="346"/>
      <c r="E200" s="346"/>
      <c r="F200" s="346"/>
      <c r="G200" s="346"/>
      <c r="H200" s="346"/>
      <c r="I200" s="346"/>
      <c r="J200" s="346"/>
      <c r="K200" s="347"/>
    </row>
    <row r="201" s="1" customFormat="1" ht="18.75" customHeight="1">
      <c r="B201" s="327"/>
      <c r="C201" s="337"/>
      <c r="D201" s="337"/>
      <c r="E201" s="337"/>
      <c r="F201" s="348"/>
      <c r="G201" s="337"/>
      <c r="H201" s="337"/>
      <c r="I201" s="337"/>
      <c r="J201" s="337"/>
      <c r="K201" s="327"/>
    </row>
    <row r="202" s="1" customFormat="1" ht="18.75" customHeight="1">
      <c r="B202" s="299"/>
      <c r="C202" s="299"/>
      <c r="D202" s="299"/>
      <c r="E202" s="299"/>
      <c r="F202" s="299"/>
      <c r="G202" s="299"/>
      <c r="H202" s="299"/>
      <c r="I202" s="299"/>
      <c r="J202" s="299"/>
      <c r="K202" s="299"/>
    </row>
    <row r="203" s="1" customFormat="1" ht="13.5">
      <c r="B203" s="278"/>
      <c r="C203" s="279"/>
      <c r="D203" s="279"/>
      <c r="E203" s="279"/>
      <c r="F203" s="279"/>
      <c r="G203" s="279"/>
      <c r="H203" s="279"/>
      <c r="I203" s="279"/>
      <c r="J203" s="279"/>
      <c r="K203" s="280"/>
    </row>
    <row r="204" s="1" customFormat="1" ht="21" customHeight="1">
      <c r="B204" s="281"/>
      <c r="C204" s="282" t="s">
        <v>1526</v>
      </c>
      <c r="D204" s="282"/>
      <c r="E204" s="282"/>
      <c r="F204" s="282"/>
      <c r="G204" s="282"/>
      <c r="H204" s="282"/>
      <c r="I204" s="282"/>
      <c r="J204" s="282"/>
      <c r="K204" s="283"/>
    </row>
    <row r="205" s="1" customFormat="1" ht="25.5" customHeight="1">
      <c r="B205" s="281"/>
      <c r="C205" s="356" t="s">
        <v>1527</v>
      </c>
      <c r="D205" s="356"/>
      <c r="E205" s="356"/>
      <c r="F205" s="356" t="s">
        <v>1528</v>
      </c>
      <c r="G205" s="357"/>
      <c r="H205" s="356" t="s">
        <v>1529</v>
      </c>
      <c r="I205" s="356"/>
      <c r="J205" s="356"/>
      <c r="K205" s="283"/>
    </row>
    <row r="206" s="1" customFormat="1" ht="5.25" customHeight="1">
      <c r="B206" s="316"/>
      <c r="C206" s="311"/>
      <c r="D206" s="311"/>
      <c r="E206" s="311"/>
      <c r="F206" s="311"/>
      <c r="G206" s="337"/>
      <c r="H206" s="311"/>
      <c r="I206" s="311"/>
      <c r="J206" s="311"/>
      <c r="K206" s="339"/>
    </row>
    <row r="207" s="1" customFormat="1" ht="15" customHeight="1">
      <c r="B207" s="316"/>
      <c r="C207" s="291" t="s">
        <v>1519</v>
      </c>
      <c r="D207" s="291"/>
      <c r="E207" s="291"/>
      <c r="F207" s="314" t="s">
        <v>43</v>
      </c>
      <c r="G207" s="291"/>
      <c r="H207" s="291" t="s">
        <v>1530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 t="s">
        <v>44</v>
      </c>
      <c r="G208" s="291"/>
      <c r="H208" s="291" t="s">
        <v>1531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47</v>
      </c>
      <c r="G209" s="291"/>
      <c r="H209" s="291" t="s">
        <v>1532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45</v>
      </c>
      <c r="G210" s="291"/>
      <c r="H210" s="291" t="s">
        <v>1533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46</v>
      </c>
      <c r="G211" s="291"/>
      <c r="H211" s="291" t="s">
        <v>1534</v>
      </c>
      <c r="I211" s="291"/>
      <c r="J211" s="291"/>
      <c r="K211" s="339"/>
    </row>
    <row r="212" s="1" customFormat="1" ht="15" customHeight="1">
      <c r="B212" s="316"/>
      <c r="C212" s="291"/>
      <c r="D212" s="291"/>
      <c r="E212" s="291"/>
      <c r="F212" s="314"/>
      <c r="G212" s="291"/>
      <c r="H212" s="291"/>
      <c r="I212" s="291"/>
      <c r="J212" s="291"/>
      <c r="K212" s="339"/>
    </row>
    <row r="213" s="1" customFormat="1" ht="15" customHeight="1">
      <c r="B213" s="316"/>
      <c r="C213" s="291" t="s">
        <v>1475</v>
      </c>
      <c r="D213" s="291"/>
      <c r="E213" s="291"/>
      <c r="F213" s="314" t="s">
        <v>76</v>
      </c>
      <c r="G213" s="291"/>
      <c r="H213" s="291" t="s">
        <v>1535</v>
      </c>
      <c r="I213" s="291"/>
      <c r="J213" s="291"/>
      <c r="K213" s="339"/>
    </row>
    <row r="214" s="1" customFormat="1" ht="15" customHeight="1">
      <c r="B214" s="316"/>
      <c r="C214" s="291"/>
      <c r="D214" s="291"/>
      <c r="E214" s="291"/>
      <c r="F214" s="314" t="s">
        <v>1370</v>
      </c>
      <c r="G214" s="291"/>
      <c r="H214" s="291" t="s">
        <v>1371</v>
      </c>
      <c r="I214" s="291"/>
      <c r="J214" s="291"/>
      <c r="K214" s="339"/>
    </row>
    <row r="215" s="1" customFormat="1" ht="15" customHeight="1">
      <c r="B215" s="316"/>
      <c r="C215" s="291"/>
      <c r="D215" s="291"/>
      <c r="E215" s="291"/>
      <c r="F215" s="314" t="s">
        <v>1368</v>
      </c>
      <c r="G215" s="291"/>
      <c r="H215" s="291" t="s">
        <v>1536</v>
      </c>
      <c r="I215" s="291"/>
      <c r="J215" s="291"/>
      <c r="K215" s="339"/>
    </row>
    <row r="216" s="1" customFormat="1" ht="15" customHeight="1">
      <c r="B216" s="358"/>
      <c r="C216" s="291"/>
      <c r="D216" s="291"/>
      <c r="E216" s="291"/>
      <c r="F216" s="314" t="s">
        <v>1372</v>
      </c>
      <c r="G216" s="353"/>
      <c r="H216" s="343" t="s">
        <v>1373</v>
      </c>
      <c r="I216" s="343"/>
      <c r="J216" s="343"/>
      <c r="K216" s="359"/>
    </row>
    <row r="217" s="1" customFormat="1" ht="15" customHeight="1">
      <c r="B217" s="358"/>
      <c r="C217" s="291"/>
      <c r="D217" s="291"/>
      <c r="E217" s="291"/>
      <c r="F217" s="314" t="s">
        <v>1374</v>
      </c>
      <c r="G217" s="353"/>
      <c r="H217" s="343" t="s">
        <v>1537</v>
      </c>
      <c r="I217" s="343"/>
      <c r="J217" s="343"/>
      <c r="K217" s="359"/>
    </row>
    <row r="218" s="1" customFormat="1" ht="15" customHeight="1">
      <c r="B218" s="358"/>
      <c r="C218" s="291"/>
      <c r="D218" s="291"/>
      <c r="E218" s="291"/>
      <c r="F218" s="314"/>
      <c r="G218" s="353"/>
      <c r="H218" s="343"/>
      <c r="I218" s="343"/>
      <c r="J218" s="343"/>
      <c r="K218" s="359"/>
    </row>
    <row r="219" s="1" customFormat="1" ht="15" customHeight="1">
      <c r="B219" s="358"/>
      <c r="C219" s="291" t="s">
        <v>1499</v>
      </c>
      <c r="D219" s="291"/>
      <c r="E219" s="291"/>
      <c r="F219" s="314">
        <v>1</v>
      </c>
      <c r="G219" s="353"/>
      <c r="H219" s="343" t="s">
        <v>1538</v>
      </c>
      <c r="I219" s="343"/>
      <c r="J219" s="343"/>
      <c r="K219" s="359"/>
    </row>
    <row r="220" s="1" customFormat="1" ht="15" customHeight="1">
      <c r="B220" s="358"/>
      <c r="C220" s="291"/>
      <c r="D220" s="291"/>
      <c r="E220" s="291"/>
      <c r="F220" s="314">
        <v>2</v>
      </c>
      <c r="G220" s="353"/>
      <c r="H220" s="343" t="s">
        <v>1539</v>
      </c>
      <c r="I220" s="343"/>
      <c r="J220" s="343"/>
      <c r="K220" s="359"/>
    </row>
    <row r="221" s="1" customFormat="1" ht="15" customHeight="1">
      <c r="B221" s="358"/>
      <c r="C221" s="291"/>
      <c r="D221" s="291"/>
      <c r="E221" s="291"/>
      <c r="F221" s="314">
        <v>3</v>
      </c>
      <c r="G221" s="353"/>
      <c r="H221" s="343" t="s">
        <v>1540</v>
      </c>
      <c r="I221" s="343"/>
      <c r="J221" s="343"/>
      <c r="K221" s="359"/>
    </row>
    <row r="222" s="1" customFormat="1" ht="15" customHeight="1">
      <c r="B222" s="358"/>
      <c r="C222" s="291"/>
      <c r="D222" s="291"/>
      <c r="E222" s="291"/>
      <c r="F222" s="314">
        <v>4</v>
      </c>
      <c r="G222" s="353"/>
      <c r="H222" s="343" t="s">
        <v>1541</v>
      </c>
      <c r="I222" s="343"/>
      <c r="J222" s="343"/>
      <c r="K222" s="359"/>
    </row>
    <row r="223" s="1" customFormat="1" ht="12.75" customHeight="1">
      <c r="B223" s="360"/>
      <c r="C223" s="361"/>
      <c r="D223" s="361"/>
      <c r="E223" s="361"/>
      <c r="F223" s="361"/>
      <c r="G223" s="361"/>
      <c r="H223" s="361"/>
      <c r="I223" s="361"/>
      <c r="J223" s="361"/>
      <c r="K223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2023-07-18T08:56:27Z</dcterms:created>
  <dcterms:modified xsi:type="dcterms:W3CDTF">2023-07-18T08:56:31Z</dcterms:modified>
</cp:coreProperties>
</file>